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ownloads\"/>
    </mc:Choice>
  </mc:AlternateContent>
  <xr:revisionPtr revIDLastSave="0" documentId="8_{C7C3FAD2-2B1D-4376-8CD4-A2196849D94A}" xr6:coauthVersionLast="47" xr6:coauthVersionMax="47" xr10:uidLastSave="{00000000-0000-0000-0000-000000000000}"/>
  <bookViews>
    <workbookView xWindow="-120" yWindow="-120" windowWidth="29040" windowHeight="15720" xr2:uid="{36651C7E-774A-40B3-B634-A9F5CA580DB4}"/>
  </bookViews>
  <sheets>
    <sheet name="Inkassotall 2023" sheetId="2" r:id="rId1"/>
    <sheet name="Tidsserie 2018 - 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8" i="2" l="1"/>
  <c r="C178" i="2"/>
  <c r="D171" i="2"/>
  <c r="C171" i="2"/>
  <c r="D157" i="2"/>
  <c r="C157" i="2"/>
  <c r="D142" i="2"/>
  <c r="C142" i="2"/>
  <c r="D132" i="2"/>
  <c r="C132" i="2"/>
  <c r="D123" i="2"/>
  <c r="C123" i="2"/>
  <c r="D114" i="2"/>
  <c r="C114" i="2"/>
  <c r="D105" i="2"/>
  <c r="C105" i="2"/>
  <c r="E95" i="2"/>
  <c r="D95" i="2"/>
  <c r="C95" i="2"/>
  <c r="E86" i="2"/>
  <c r="D86" i="2"/>
  <c r="C86" i="2"/>
  <c r="E77" i="2"/>
  <c r="D77" i="2"/>
  <c r="C77" i="2"/>
  <c r="E68" i="2"/>
  <c r="D68" i="2"/>
  <c r="C68" i="2"/>
  <c r="F58" i="2"/>
  <c r="E58" i="2"/>
  <c r="D58" i="2"/>
  <c r="C58" i="2"/>
  <c r="F48" i="2"/>
  <c r="E48" i="2"/>
  <c r="D48" i="2"/>
  <c r="C48" i="2"/>
  <c r="F33" i="2"/>
  <c r="E33" i="2"/>
  <c r="D33" i="2"/>
  <c r="C33" i="2"/>
  <c r="E25" i="2"/>
  <c r="E24" i="2"/>
  <c r="E23" i="2"/>
  <c r="E22" i="2"/>
  <c r="E21" i="2"/>
  <c r="E20" i="2"/>
  <c r="D16" i="2"/>
  <c r="C16" i="2"/>
  <c r="C10" i="2"/>
  <c r="E19" i="1"/>
  <c r="E18" i="1" s="1"/>
  <c r="E13" i="1"/>
  <c r="E12" i="1"/>
</calcChain>
</file>

<file path=xl/sharedStrings.xml><?xml version="1.0" encoding="utf-8"?>
<sst xmlns="http://schemas.openxmlformats.org/spreadsheetml/2006/main" count="207" uniqueCount="102">
  <si>
    <t>Periode/år</t>
  </si>
  <si>
    <t>2. halvår</t>
  </si>
  <si>
    <t>Sum for året</t>
  </si>
  <si>
    <t>1. halvår</t>
  </si>
  <si>
    <t>1. halvår/år</t>
  </si>
  <si>
    <t>2. halvår/år</t>
  </si>
  <si>
    <t xml:space="preserve">2. halvår </t>
  </si>
  <si>
    <t xml:space="preserve">Fordringsmasse til inndriving </t>
  </si>
  <si>
    <t>Hovedstol</t>
  </si>
  <si>
    <t>Fordringsmasse til inndriving</t>
  </si>
  <si>
    <t xml:space="preserve">1. halvår </t>
  </si>
  <si>
    <t>Sum innkasserte midler i millioner kroner</t>
  </si>
  <si>
    <t>Antall inkassosaker under utførelse</t>
  </si>
  <si>
    <t>6 280 858¹</t>
  </si>
  <si>
    <t>115 058,04¹</t>
  </si>
  <si>
    <t>70 666,05¹</t>
  </si>
  <si>
    <t>Fordringsmasse og hovedstol (opprinnelig gjeld) til inndrivelse i millioner kroner¹</t>
  </si>
  <si>
    <r>
      <rPr>
        <sz val="10"/>
        <color theme="1"/>
        <rFont val="Open Sans"/>
        <family val="2"/>
      </rPr>
      <t xml:space="preserve">¹I Ett av de større inkassoforetakene har meddelt Finanstilsynet at det ved tidligere rapporteringer ved en feil har unnlatt å innrapportere 271.600 saker under utførelse, som nå er tatt med i tallene for </t>
    </r>
    <r>
      <rPr>
        <i/>
        <sz val="10"/>
        <color theme="1"/>
        <rFont val="Open Sans"/>
        <family val="2"/>
      </rPr>
      <t>1. halvår 2021</t>
    </r>
    <r>
      <rPr>
        <sz val="10"/>
        <color theme="1"/>
        <rFont val="Open Sans"/>
        <family val="2"/>
      </rPr>
      <t xml:space="preserve">. Disse sakene representerte i overkant av 1 milliard kroner i fordringsmasse til inndrivelse og 982.000.000 kroner i hovedstol til inndrivelse. </t>
    </r>
  </si>
  <si>
    <t>5.2.1 Nye inkassosaker - fordelt på forbruker og næringsdrivende</t>
  </si>
  <si>
    <t>Antall nye saker</t>
  </si>
  <si>
    <t>Hvorav nye før-
inkassosaker</t>
  </si>
  <si>
    <t>Forbruker</t>
  </si>
  <si>
    <t>Næringsdrivende</t>
  </si>
  <si>
    <t>Sum</t>
  </si>
  <si>
    <t>5.3.1 Inkassosaker under utførelse - fordelt på forbruker og næringsdrivende</t>
  </si>
  <si>
    <t>Antall saker</t>
  </si>
  <si>
    <t>Renter</t>
  </si>
  <si>
    <t>Utenomrettslige omkostninger</t>
  </si>
  <si>
    <t>Rettslige omkostninger</t>
  </si>
  <si>
    <t>Samlet fordringsmasse</t>
  </si>
  <si>
    <t>5.3.2 Inkassosaker under utførelse overfor forbruker - fordelt på kravstyper</t>
  </si>
  <si>
    <t xml:space="preserve">Samlet fordringsmasse
</t>
  </si>
  <si>
    <t>Kredittkort</t>
  </si>
  <si>
    <t xml:space="preserve">Forbrukslån (usikret kreditt)
</t>
  </si>
  <si>
    <t>Boliglån</t>
  </si>
  <si>
    <t>Øvrige krav</t>
  </si>
  <si>
    <t>5.3.3 Inkassosaker under utførelse overfor forbruker - fordelt på kravstyper og hovedstolens størrelse</t>
  </si>
  <si>
    <t>Forbrukslån
(usikret kreditt)</t>
  </si>
  <si>
    <t>0-500</t>
  </si>
  <si>
    <t xml:space="preserve">501-1000
</t>
  </si>
  <si>
    <t>10.001-50.000</t>
  </si>
  <si>
    <t xml:space="preserve">50.001-250.000 </t>
  </si>
  <si>
    <t>250.001-500.000</t>
  </si>
  <si>
    <t>500.001-1.000.000</t>
  </si>
  <si>
    <t xml:space="preserve">1.000.001-3.000.000 </t>
  </si>
  <si>
    <t>3.000.001-5.000.000</t>
  </si>
  <si>
    <t xml:space="preserve">Over 5.000.000 </t>
  </si>
  <si>
    <t>5.3.4 Inkassosaker under utførelse overfor forbruker - fordelt på kravstyper og hovedstolens alder</t>
  </si>
  <si>
    <t xml:space="preserve">Forbrukslån
(usikret kreditt)
</t>
  </si>
  <si>
    <t xml:space="preserve">Øvrige krav
</t>
  </si>
  <si>
    <t>0-1 år</t>
  </si>
  <si>
    <t>1-2 år</t>
  </si>
  <si>
    <t>2-3 år</t>
  </si>
  <si>
    <t>3-5 år</t>
  </si>
  <si>
    <t>5-10 år</t>
  </si>
  <si>
    <t>Over 10 år</t>
  </si>
  <si>
    <t>5.4 Forbrukernes alder for kravstyper</t>
  </si>
  <si>
    <t>5.4.1 Kredittkort</t>
  </si>
  <si>
    <t>18-29 år</t>
  </si>
  <si>
    <t>30-39 år</t>
  </si>
  <si>
    <t>40-49 år</t>
  </si>
  <si>
    <t>50-59 år</t>
  </si>
  <si>
    <t>Over 60 år</t>
  </si>
  <si>
    <t>5.4.2 Forbrukslån (usikret kreditt)</t>
  </si>
  <si>
    <t>5.4.3 Boliglån - termininkasso (månedsavdrag på boliglån)</t>
  </si>
  <si>
    <t>5.4.4 Boliglån - oppsagte lån</t>
  </si>
  <si>
    <t>5.5 Forbrukernes alder for kravstyper som har vært til inndrivelse mer enn 18 måneder regnet fra forfallstidspunktet for hovedstolen</t>
  </si>
  <si>
    <t>5.5.1 Kredittkort</t>
  </si>
  <si>
    <t>5.5.2 Forbrukslån</t>
  </si>
  <si>
    <t>5.5.3 Boliglån - termininkasso (månedsavdrag på boliglån)</t>
  </si>
  <si>
    <t>5.5.4 Boliglån - oppsagte lån</t>
  </si>
  <si>
    <t>5.6 Inkassosaker under utførelse overfor forbruker knyttet til kravstypene kredittkort og forbrukslån (usikret kreditt), jf. punkt 5.3.2, fordelt på nominelle rentesatsintervaller</t>
  </si>
  <si>
    <t>Lavere enn 10%</t>
  </si>
  <si>
    <t>Fra og med 10%, opptil 15%</t>
  </si>
  <si>
    <t>Fra og med 15%, opptil 20%</t>
  </si>
  <si>
    <t>Fra og med 20%, opptil 25%</t>
  </si>
  <si>
    <t>Over 25%</t>
  </si>
  <si>
    <t xml:space="preserve">5.7 Inkassosaker under utførelse overfor forbruker knyttet til kravstypene kredittkort og forbrukslån (usikret kreditt), jf. punkt 5.3.3, uten innbetaling og som har vært til inndrivelse i inntil tre år regnet fra forfallstidspunktet for hovedstolen
</t>
  </si>
  <si>
    <t>501-1000</t>
  </si>
  <si>
    <t>1.000.001-3.000.000</t>
  </si>
  <si>
    <t>Over 5.000.000</t>
  </si>
  <si>
    <t>Antall utleggsforretninger</t>
  </si>
  <si>
    <t>5.8.2 Antall utleggsforretninger, jf. punkt 5.8.1, med 'intet til utlegg' som resultat fordelt på forbrukerens alder</t>
  </si>
  <si>
    <t>Kredittkort og forbrukslån
(usikret kreditt)</t>
  </si>
  <si>
    <t>Samlet innkassert hovedstol</t>
  </si>
  <si>
    <t>Samlet innkasserte forsinkelsesrenter</t>
  </si>
  <si>
    <t>Samlet innkasserte utenomrettslige omkostninger</t>
  </si>
  <si>
    <t>Samlet innkasserte rettslige omkostninger</t>
  </si>
  <si>
    <t>Samlet innkassert merverdiavgift</t>
  </si>
  <si>
    <t>Sum innkasserte midler i rapporteringsperioden</t>
  </si>
  <si>
    <t>5.1 Innkasserte midler</t>
  </si>
  <si>
    <t xml:space="preserve">Kredittkort og
forbrukslån </t>
  </si>
  <si>
    <t>Antall inkassosaker hvor kravet er
kjøpt av oppdragsgiver</t>
  </si>
  <si>
    <t>Samlet hovedstol for inkassosaker
hvor kravet er kjøpt av oppdragsgiver</t>
  </si>
  <si>
    <t>5.8.1 Antall saker, uavhengig av om sakene er avsluttet eller ikke, hvor det i løpet av siste 12 måneder (forut for rapporteringstidspunktet) er avholdt utleggsforretning</t>
  </si>
  <si>
    <t xml:space="preserve">5.8 Utleggsforretninger overfor forbrukere
</t>
  </si>
  <si>
    <t>2.501-10.000</t>
  </si>
  <si>
    <t>1.001-2.500</t>
  </si>
  <si>
    <t xml:space="preserve"> </t>
  </si>
  <si>
    <t>Opplysninger om inkassovirksomheten per 31.12.2023</t>
  </si>
  <si>
    <t>5.9.1 Inkassosaker for kravstypene kredittkort, forbrukslån (usikret kreditt) og boliglån, jf. punkt 5.3.2, hvor oppdragsgiver/kreditor har kjøpt opp kravet</t>
  </si>
  <si>
    <t xml:space="preserve">5.9 Opplysninger om oppkjøpte krav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</si>
</sst>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</font>
    <font>
      <b/>
      <i/>
      <sz val="10"/>
      <name val="Arial"/>
    </font>
    <font>
      <sz val="16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43" fontId="16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3" fontId="3" fillId="0" borderId="0" xfId="1" applyFont="1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/>
    <xf numFmtId="43" fontId="3" fillId="0" borderId="0" xfId="1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164" fontId="8" fillId="2" borderId="0" xfId="1" applyNumberFormat="1" applyFont="1" applyFill="1"/>
    <xf numFmtId="164" fontId="7" fillId="0" borderId="0" xfId="1" applyNumberFormat="1" applyFont="1"/>
    <xf numFmtId="164" fontId="10" fillId="2" borderId="0" xfId="1" applyNumberFormat="1" applyFont="1" applyFill="1" applyAlignment="1">
      <alignment horizontal="left"/>
    </xf>
    <xf numFmtId="164" fontId="10" fillId="2" borderId="2" xfId="1" applyNumberFormat="1" applyFont="1" applyFill="1" applyBorder="1" applyAlignment="1">
      <alignment horizontal="left" wrapText="1"/>
    </xf>
    <xf numFmtId="164" fontId="10" fillId="2" borderId="1" xfId="1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left" vertical="center"/>
    </xf>
    <xf numFmtId="164" fontId="10" fillId="2" borderId="1" xfId="1" applyNumberFormat="1" applyFont="1" applyFill="1" applyBorder="1" applyAlignment="1">
      <alignment horizontal="left"/>
    </xf>
    <xf numFmtId="164" fontId="10" fillId="2" borderId="2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wrapText="1"/>
    </xf>
    <xf numFmtId="164" fontId="9" fillId="2" borderId="0" xfId="1" applyNumberFormat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left" vertical="center" wrapText="1"/>
    </xf>
    <xf numFmtId="164" fontId="12" fillId="2" borderId="0" xfId="1" applyNumberFormat="1" applyFont="1" applyFill="1" applyAlignment="1">
      <alignment horizontal="left"/>
    </xf>
    <xf numFmtId="164" fontId="13" fillId="0" borderId="0" xfId="1" applyNumberFormat="1" applyFont="1"/>
    <xf numFmtId="164" fontId="7" fillId="2" borderId="0" xfId="1" applyNumberFormat="1" applyFont="1" applyFill="1"/>
    <xf numFmtId="164" fontId="13" fillId="2" borderId="0" xfId="1" applyNumberFormat="1" applyFont="1" applyFill="1"/>
    <xf numFmtId="164" fontId="9" fillId="2" borderId="0" xfId="1" applyNumberFormat="1" applyFont="1" applyFill="1" applyAlignment="1">
      <alignment vertical="center"/>
    </xf>
    <xf numFmtId="164" fontId="10" fillId="2" borderId="7" xfId="1" applyNumberFormat="1" applyFont="1" applyFill="1" applyBorder="1" applyAlignment="1">
      <alignment horizontal="left"/>
    </xf>
    <xf numFmtId="164" fontId="10" fillId="3" borderId="6" xfId="1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left"/>
    </xf>
    <xf numFmtId="164" fontId="10" fillId="2" borderId="7" xfId="1" applyNumberFormat="1" applyFont="1" applyFill="1" applyBorder="1" applyAlignment="1">
      <alignment horizontal="right"/>
    </xf>
    <xf numFmtId="164" fontId="10" fillId="3" borderId="9" xfId="1" applyNumberFormat="1" applyFont="1" applyFill="1" applyBorder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10" xfId="1" applyNumberFormat="1" applyFont="1" applyFill="1" applyBorder="1" applyAlignment="1">
      <alignment horizontal="center" vertical="center"/>
    </xf>
    <xf numFmtId="164" fontId="14" fillId="3" borderId="11" xfId="1" applyNumberFormat="1" applyFont="1" applyFill="1" applyBorder="1" applyAlignment="1">
      <alignment horizontal="center" vertical="center"/>
    </xf>
    <xf numFmtId="164" fontId="14" fillId="3" borderId="10" xfId="1" applyNumberFormat="1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left" wrapText="1"/>
    </xf>
    <xf numFmtId="164" fontId="10" fillId="2" borderId="8" xfId="1" applyNumberFormat="1" applyFont="1" applyFill="1" applyBorder="1" applyAlignment="1">
      <alignment horizontal="right"/>
    </xf>
    <xf numFmtId="164" fontId="7" fillId="2" borderId="0" xfId="1" applyNumberFormat="1" applyFont="1" applyFill="1" applyBorder="1"/>
    <xf numFmtId="164" fontId="10" fillId="2" borderId="8" xfId="1" applyNumberFormat="1" applyFont="1" applyFill="1" applyBorder="1" applyAlignment="1">
      <alignment horizontal="left" wrapText="1"/>
    </xf>
    <xf numFmtId="164" fontId="8" fillId="3" borderId="12" xfId="1" applyNumberFormat="1" applyFont="1" applyFill="1" applyBorder="1"/>
    <xf numFmtId="164" fontId="9" fillId="3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164" fontId="14" fillId="3" borderId="3" xfId="1" applyNumberFormat="1" applyFont="1" applyFill="1" applyBorder="1" applyAlignment="1">
      <alignment horizontal="center" wrapText="1"/>
    </xf>
    <xf numFmtId="164" fontId="7" fillId="0" borderId="0" xfId="1" applyNumberFormat="1" applyFont="1" applyFill="1"/>
    <xf numFmtId="164" fontId="10" fillId="0" borderId="0" xfId="1" applyNumberFormat="1" applyFont="1" applyFill="1" applyAlignment="1">
      <alignment horizontal="left"/>
    </xf>
    <xf numFmtId="164" fontId="10" fillId="4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left" vertical="center"/>
    </xf>
    <xf numFmtId="164" fontId="10" fillId="0" borderId="8" xfId="1" applyNumberFormat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164" fontId="10" fillId="2" borderId="13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left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64" fontId="14" fillId="3" borderId="13" xfId="1" applyNumberFormat="1" applyFont="1" applyFill="1" applyBorder="1" applyAlignment="1">
      <alignment horizontal="center" vertical="center"/>
    </xf>
    <xf numFmtId="164" fontId="14" fillId="3" borderId="1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14" fillId="3" borderId="13" xfId="1" applyNumberFormat="1" applyFont="1" applyFill="1" applyBorder="1" applyAlignment="1">
      <alignment horizontal="center" vertical="top" wrapText="1"/>
    </xf>
    <xf numFmtId="164" fontId="10" fillId="0" borderId="4" xfId="1" applyNumberFormat="1" applyFont="1" applyFill="1" applyBorder="1" applyAlignment="1">
      <alignment horizontal="right"/>
    </xf>
    <xf numFmtId="164" fontId="10" fillId="0" borderId="13" xfId="1" applyNumberFormat="1" applyFont="1" applyFill="1" applyBorder="1" applyAlignment="1">
      <alignment horizontal="right"/>
    </xf>
    <xf numFmtId="164" fontId="10" fillId="2" borderId="5" xfId="1" applyNumberFormat="1" applyFont="1" applyFill="1" applyBorder="1" applyAlignment="1">
      <alignment horizontal="right"/>
    </xf>
    <xf numFmtId="164" fontId="14" fillId="3" borderId="3" xfId="1" applyNumberFormat="1" applyFont="1" applyFill="1" applyBorder="1" applyAlignment="1">
      <alignment horizontal="center"/>
    </xf>
    <xf numFmtId="164" fontId="14" fillId="3" borderId="13" xfId="1" applyNumberFormat="1" applyFont="1" applyFill="1" applyBorder="1" applyAlignment="1">
      <alignment horizontal="center"/>
    </xf>
    <xf numFmtId="164" fontId="14" fillId="4" borderId="12" xfId="1" applyNumberFormat="1" applyFont="1" applyFill="1" applyBorder="1" applyAlignment="1">
      <alignment horizontal="center"/>
    </xf>
    <xf numFmtId="164" fontId="14" fillId="4" borderId="6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 wrapText="1"/>
    </xf>
    <xf numFmtId="164" fontId="14" fillId="4" borderId="4" xfId="1" applyNumberFormat="1" applyFont="1" applyFill="1" applyBorder="1" applyAlignment="1">
      <alignment horizontal="center" vertical="center"/>
    </xf>
    <xf numFmtId="164" fontId="14" fillId="4" borderId="13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164" fontId="10" fillId="2" borderId="3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left" wrapText="1"/>
    </xf>
    <xf numFmtId="164" fontId="10" fillId="2" borderId="2" xfId="1" applyNumberFormat="1" applyFont="1" applyFill="1" applyBorder="1" applyAlignment="1">
      <alignment horizontal="right" vertical="top" wrapText="1"/>
    </xf>
    <xf numFmtId="164" fontId="10" fillId="2" borderId="1" xfId="1" applyNumberFormat="1" applyFont="1" applyFill="1" applyBorder="1" applyAlignment="1">
      <alignment horizontal="right" vertical="top" wrapText="1"/>
    </xf>
    <xf numFmtId="164" fontId="10" fillId="2" borderId="2" xfId="1" applyNumberFormat="1" applyFont="1" applyFill="1" applyBorder="1" applyAlignment="1">
      <alignment horizontal="center"/>
    </xf>
    <xf numFmtId="164" fontId="14" fillId="3" borderId="3" xfId="1" applyNumberFormat="1" applyFont="1" applyFill="1" applyBorder="1" applyAlignment="1">
      <alignment horizontal="center" vertical="top" wrapText="1"/>
    </xf>
    <xf numFmtId="164" fontId="9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left" vertical="top" wrapText="1"/>
    </xf>
    <xf numFmtId="164" fontId="9" fillId="2" borderId="15" xfId="1" applyNumberFormat="1" applyFont="1" applyFill="1" applyBorder="1" applyAlignment="1">
      <alignment horizontal="left" vertical="center" wrapText="1"/>
    </xf>
    <xf numFmtId="49" fontId="17" fillId="5" borderId="0" xfId="3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Comma" xfId="1" builtinId="3"/>
    <cellStyle name="Komma 2" xfId="4" xr:uid="{9525C1EE-4329-4C2F-BC65-704DCB5A4FC5}"/>
    <cellStyle name="Normal" xfId="0" builtinId="0"/>
    <cellStyle name="Normal 2" xfId="2" xr:uid="{6484A983-6A90-4F00-A1A7-881A1A81A617}"/>
    <cellStyle name="Normal 3" xfId="3" xr:uid="{A64F1BDF-9AFA-48FE-B842-80E7D0776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5D67-9522-4AB2-8D9A-B1DE41DE3650}">
  <dimension ref="A2:KR270"/>
  <sheetViews>
    <sheetView tabSelected="1" workbookViewId="0">
      <selection activeCell="G157" sqref="G157"/>
    </sheetView>
  </sheetViews>
  <sheetFormatPr defaultColWidth="11.42578125" defaultRowHeight="12.75" x14ac:dyDescent="0.2"/>
  <cols>
    <col min="1" max="1" width="7.28515625" style="30" customWidth="1"/>
    <col min="2" max="2" width="39" style="17" customWidth="1"/>
    <col min="3" max="3" width="18.5703125" style="17" customWidth="1"/>
    <col min="4" max="4" width="18.28515625" style="17" bestFit="1" customWidth="1"/>
    <col min="5" max="5" width="15.42578125" style="30" bestFit="1" customWidth="1"/>
    <col min="6" max="6" width="23.85546875" style="30" customWidth="1"/>
    <col min="7" max="7" width="17" style="30" bestFit="1" customWidth="1"/>
    <col min="8" max="16384" width="11.42578125" style="17"/>
  </cols>
  <sheetData>
    <row r="2" spans="2:304" ht="20.25" x14ac:dyDescent="0.2">
      <c r="B2" s="104" t="s">
        <v>99</v>
      </c>
      <c r="C2" s="104"/>
      <c r="D2" s="104"/>
      <c r="E2" s="104"/>
      <c r="F2" s="104"/>
      <c r="G2" s="104"/>
    </row>
    <row r="4" spans="2:304" ht="24.95" customHeight="1" x14ac:dyDescent="0.2">
      <c r="B4" s="58" t="s">
        <v>90</v>
      </c>
      <c r="C4" s="57"/>
      <c r="D4" s="16"/>
      <c r="E4" s="16"/>
      <c r="F4" s="16"/>
      <c r="G4" s="16"/>
      <c r="H4" s="16"/>
      <c r="I4" s="16"/>
      <c r="J4" s="16"/>
      <c r="K4" s="16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</row>
    <row r="5" spans="2:304" x14ac:dyDescent="0.2">
      <c r="B5" s="56" t="s">
        <v>84</v>
      </c>
      <c r="C5" s="37">
        <v>39816160628</v>
      </c>
      <c r="D5" s="18"/>
      <c r="E5" s="18"/>
      <c r="F5" s="18"/>
      <c r="G5" s="1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</row>
    <row r="6" spans="2:304" x14ac:dyDescent="0.2">
      <c r="B6" s="19" t="s">
        <v>85</v>
      </c>
      <c r="C6" s="20">
        <v>2852746447</v>
      </c>
      <c r="D6" s="18"/>
      <c r="E6" s="18"/>
      <c r="F6" s="18"/>
      <c r="G6" s="18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</row>
    <row r="7" spans="2:304" ht="24" x14ac:dyDescent="0.2">
      <c r="B7" s="19" t="s">
        <v>86</v>
      </c>
      <c r="C7" s="20">
        <v>2830630380</v>
      </c>
      <c r="D7" s="18"/>
      <c r="E7" s="18"/>
      <c r="F7" s="18"/>
      <c r="G7" s="1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</row>
    <row r="8" spans="2:304" x14ac:dyDescent="0.2">
      <c r="B8" s="19" t="s">
        <v>87</v>
      </c>
      <c r="C8" s="20">
        <v>730256021</v>
      </c>
      <c r="D8" s="18"/>
      <c r="E8" s="18"/>
      <c r="F8" s="18"/>
      <c r="G8" s="18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</row>
    <row r="9" spans="2:304" x14ac:dyDescent="0.2">
      <c r="B9" s="19" t="s">
        <v>88</v>
      </c>
      <c r="C9" s="20">
        <v>275384962</v>
      </c>
      <c r="D9" s="18"/>
      <c r="E9" s="18"/>
      <c r="F9" s="18"/>
      <c r="G9" s="18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</row>
    <row r="10" spans="2:304" ht="14.25" customHeight="1" x14ac:dyDescent="0.2">
      <c r="B10" s="19" t="s">
        <v>89</v>
      </c>
      <c r="C10" s="20">
        <f>SUM(C5:C9)</f>
        <v>46505178438</v>
      </c>
      <c r="D10" s="18"/>
      <c r="E10" s="18"/>
      <c r="F10" s="18"/>
      <c r="G10" s="18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</row>
    <row r="11" spans="2:304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</row>
    <row r="12" spans="2:304" ht="24.95" customHeight="1" x14ac:dyDescent="0.2">
      <c r="B12" s="21" t="s">
        <v>18</v>
      </c>
      <c r="C12" s="21"/>
      <c r="D12" s="21"/>
      <c r="E12" s="21"/>
      <c r="F12" s="21"/>
      <c r="G12" s="21"/>
      <c r="H12" s="18"/>
      <c r="I12" s="18"/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</row>
    <row r="13" spans="2:304" ht="24.6" customHeight="1" x14ac:dyDescent="0.2">
      <c r="B13" s="34"/>
      <c r="C13" s="42" t="s">
        <v>19</v>
      </c>
      <c r="D13" s="90" t="s">
        <v>20</v>
      </c>
      <c r="E13" s="18"/>
      <c r="F13" s="18"/>
      <c r="G13" s="18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</row>
    <row r="14" spans="2:304" x14ac:dyDescent="0.2">
      <c r="B14" s="33" t="s">
        <v>21</v>
      </c>
      <c r="C14" s="23">
        <v>8095339</v>
      </c>
      <c r="D14" s="20">
        <v>4799209</v>
      </c>
      <c r="E14" s="18"/>
      <c r="F14" s="18"/>
      <c r="G14" s="18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</row>
    <row r="15" spans="2:304" x14ac:dyDescent="0.2">
      <c r="B15" s="22" t="s">
        <v>22</v>
      </c>
      <c r="C15" s="23">
        <v>2373017</v>
      </c>
      <c r="D15" s="20">
        <v>1652855</v>
      </c>
      <c r="E15" s="18"/>
      <c r="F15" s="18"/>
      <c r="G15" s="18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</row>
    <row r="16" spans="2:304" x14ac:dyDescent="0.2">
      <c r="B16" s="22" t="s">
        <v>23</v>
      </c>
      <c r="C16" s="23">
        <f>SUM(C14:C15)</f>
        <v>10468356</v>
      </c>
      <c r="D16" s="20">
        <f>SUM(D14:D15)</f>
        <v>6452064</v>
      </c>
      <c r="E16" s="18"/>
      <c r="F16" s="18"/>
      <c r="G16" s="1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</row>
    <row r="17" spans="2:304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</row>
    <row r="18" spans="2:304" ht="24.95" customHeight="1" x14ac:dyDescent="0.2">
      <c r="B18" s="32" t="s">
        <v>24</v>
      </c>
      <c r="C18" s="21"/>
      <c r="D18" s="21"/>
      <c r="E18" s="21"/>
      <c r="F18" s="21"/>
      <c r="G18" s="21"/>
      <c r="H18" s="18"/>
      <c r="I18" s="18"/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</row>
    <row r="19" spans="2:304" ht="25.5" customHeight="1" x14ac:dyDescent="0.2">
      <c r="B19" s="34"/>
      <c r="C19" s="42" t="s">
        <v>21</v>
      </c>
      <c r="D19" s="43" t="s">
        <v>22</v>
      </c>
      <c r="E19" s="68" t="s">
        <v>23</v>
      </c>
      <c r="F19" s="18"/>
      <c r="G19" s="18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</row>
    <row r="20" spans="2:304" x14ac:dyDescent="0.2">
      <c r="B20" s="36" t="s">
        <v>25</v>
      </c>
      <c r="C20" s="23">
        <v>5572578</v>
      </c>
      <c r="D20" s="20">
        <v>619621</v>
      </c>
      <c r="E20" s="20">
        <f t="shared" ref="E20:E25" si="0">SUM(C20:D20)</f>
        <v>6192199</v>
      </c>
      <c r="F20" s="18"/>
      <c r="G20" s="1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</row>
    <row r="21" spans="2:304" x14ac:dyDescent="0.2">
      <c r="B21" s="24" t="s">
        <v>8</v>
      </c>
      <c r="C21" s="23">
        <v>65143859059</v>
      </c>
      <c r="D21" s="20">
        <v>10220489848</v>
      </c>
      <c r="E21" s="20">
        <f t="shared" si="0"/>
        <v>75364348907</v>
      </c>
      <c r="F21" s="18"/>
      <c r="G21" s="18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</row>
    <row r="22" spans="2:304" x14ac:dyDescent="0.2">
      <c r="B22" s="24" t="s">
        <v>26</v>
      </c>
      <c r="C22" s="23">
        <v>37163251754</v>
      </c>
      <c r="D22" s="20">
        <v>1620941209</v>
      </c>
      <c r="E22" s="20">
        <f t="shared" si="0"/>
        <v>38784192963</v>
      </c>
      <c r="F22" s="18"/>
      <c r="G22" s="1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</row>
    <row r="23" spans="2:304" x14ac:dyDescent="0.2">
      <c r="B23" s="24" t="s">
        <v>27</v>
      </c>
      <c r="C23" s="23">
        <v>6756228558</v>
      </c>
      <c r="D23" s="20">
        <v>803206585</v>
      </c>
      <c r="E23" s="20">
        <f t="shared" si="0"/>
        <v>7559435143</v>
      </c>
      <c r="F23" s="18"/>
      <c r="G23" s="1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</row>
    <row r="24" spans="2:304" x14ac:dyDescent="0.2">
      <c r="B24" s="24" t="s">
        <v>28</v>
      </c>
      <c r="C24" s="23">
        <v>2998977580</v>
      </c>
      <c r="D24" s="20">
        <v>136033365</v>
      </c>
      <c r="E24" s="20">
        <f t="shared" si="0"/>
        <v>3135010945</v>
      </c>
      <c r="F24" s="18"/>
      <c r="G24" s="1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</row>
    <row r="25" spans="2:304" x14ac:dyDescent="0.2">
      <c r="B25" s="24" t="s">
        <v>29</v>
      </c>
      <c r="C25" s="23">
        <v>112203361117</v>
      </c>
      <c r="D25" s="20">
        <v>12787813985</v>
      </c>
      <c r="E25" s="20">
        <f t="shared" si="0"/>
        <v>124991175102</v>
      </c>
      <c r="F25" s="18"/>
      <c r="G25" s="1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</row>
    <row r="26" spans="2:304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</row>
    <row r="27" spans="2:304" ht="24.95" customHeight="1" x14ac:dyDescent="0.2">
      <c r="B27" s="21" t="s">
        <v>30</v>
      </c>
      <c r="C27" s="21"/>
      <c r="D27" s="21"/>
      <c r="E27" s="21"/>
      <c r="F27" s="21"/>
      <c r="G27" s="21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</row>
    <row r="28" spans="2:304" ht="15.75" customHeight="1" x14ac:dyDescent="0.2">
      <c r="B28" s="59"/>
      <c r="C28" s="86" t="s">
        <v>25</v>
      </c>
      <c r="D28" s="87" t="s">
        <v>8</v>
      </c>
      <c r="E28" s="88" t="s">
        <v>26</v>
      </c>
      <c r="F28" s="89" t="s">
        <v>31</v>
      </c>
      <c r="G28" s="1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</row>
    <row r="29" spans="2:304" x14ac:dyDescent="0.2">
      <c r="B29" s="36" t="s">
        <v>32</v>
      </c>
      <c r="C29" s="23">
        <v>332268</v>
      </c>
      <c r="D29" s="76">
        <v>10130914136</v>
      </c>
      <c r="E29" s="85">
        <v>9407688337</v>
      </c>
      <c r="F29" s="37">
        <v>21446705873</v>
      </c>
      <c r="G29" s="18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</row>
    <row r="30" spans="2:304" ht="12.6" customHeight="1" x14ac:dyDescent="0.2">
      <c r="B30" s="24" t="s">
        <v>33</v>
      </c>
      <c r="C30" s="23">
        <v>320977</v>
      </c>
      <c r="D30" s="76">
        <v>24482673712</v>
      </c>
      <c r="E30" s="75">
        <v>15621317769</v>
      </c>
      <c r="F30" s="20">
        <v>41927739009</v>
      </c>
      <c r="G30" s="1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</row>
    <row r="31" spans="2:304" x14ac:dyDescent="0.2">
      <c r="B31" s="24" t="s">
        <v>34</v>
      </c>
      <c r="C31" s="23">
        <v>6909</v>
      </c>
      <c r="D31" s="76">
        <v>7311754454</v>
      </c>
      <c r="E31" s="75">
        <v>961717343</v>
      </c>
      <c r="F31" s="20">
        <v>8329943650</v>
      </c>
      <c r="G31" s="1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</row>
    <row r="32" spans="2:304" x14ac:dyDescent="0.2">
      <c r="B32" s="24" t="s">
        <v>35</v>
      </c>
      <c r="C32" s="23">
        <v>4912424</v>
      </c>
      <c r="D32" s="76">
        <v>23218516757</v>
      </c>
      <c r="E32" s="75">
        <v>11172528305</v>
      </c>
      <c r="F32" s="20">
        <v>40498972585</v>
      </c>
      <c r="G32" s="18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</row>
    <row r="33" spans="2:304" x14ac:dyDescent="0.2">
      <c r="B33" s="24" t="s">
        <v>23</v>
      </c>
      <c r="C33" s="23">
        <f>SUM(C29:C32)</f>
        <v>5572578</v>
      </c>
      <c r="D33" s="76">
        <f>SUM(D29:D32)</f>
        <v>65143859059</v>
      </c>
      <c r="E33" s="75">
        <f>SUM(E29:E32)</f>
        <v>37163251754</v>
      </c>
      <c r="F33" s="20">
        <f>SUM(F29:F32)</f>
        <v>112203361117</v>
      </c>
      <c r="G33" s="1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</row>
    <row r="34" spans="2:304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</row>
    <row r="35" spans="2:304" ht="24.95" customHeight="1" x14ac:dyDescent="0.2">
      <c r="B35" s="69" t="s">
        <v>36</v>
      </c>
      <c r="C35" s="69"/>
      <c r="D35" s="69"/>
      <c r="E35" s="69"/>
      <c r="F35" s="69" t="s">
        <v>98</v>
      </c>
      <c r="G35" s="21"/>
      <c r="H35" s="21"/>
      <c r="I35" s="21"/>
      <c r="J35" s="21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</row>
    <row r="36" spans="2:304" ht="24.6" customHeight="1" x14ac:dyDescent="0.2">
      <c r="B36" s="65"/>
      <c r="C36" s="91" t="s">
        <v>32</v>
      </c>
      <c r="D36" s="92" t="s">
        <v>37</v>
      </c>
      <c r="E36" s="91" t="s">
        <v>34</v>
      </c>
      <c r="F36" s="68" t="s">
        <v>35</v>
      </c>
      <c r="G36" s="18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</row>
    <row r="37" spans="2:304" x14ac:dyDescent="0.2">
      <c r="B37" s="70" t="s">
        <v>38</v>
      </c>
      <c r="C37" s="71">
        <v>3025</v>
      </c>
      <c r="D37" s="84">
        <v>18660</v>
      </c>
      <c r="E37" s="83">
        <v>84</v>
      </c>
      <c r="F37" s="71">
        <v>2111071</v>
      </c>
      <c r="G37" s="18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</row>
    <row r="38" spans="2:304" ht="12.6" customHeight="1" x14ac:dyDescent="0.2">
      <c r="B38" s="72" t="s">
        <v>39</v>
      </c>
      <c r="C38" s="71">
        <v>1721</v>
      </c>
      <c r="D38" s="84">
        <v>9821</v>
      </c>
      <c r="E38" s="83">
        <v>18</v>
      </c>
      <c r="F38" s="71">
        <v>887242</v>
      </c>
      <c r="G38" s="18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</row>
    <row r="39" spans="2:304" x14ac:dyDescent="0.2">
      <c r="B39" s="72" t="s">
        <v>97</v>
      </c>
      <c r="C39" s="71">
        <v>4735</v>
      </c>
      <c r="D39" s="84">
        <v>15294</v>
      </c>
      <c r="E39" s="83">
        <v>78</v>
      </c>
      <c r="F39" s="71">
        <v>884786</v>
      </c>
      <c r="G39" s="18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</row>
    <row r="40" spans="2:304" x14ac:dyDescent="0.2">
      <c r="B40" s="72" t="s">
        <v>96</v>
      </c>
      <c r="C40" s="71">
        <v>45143</v>
      </c>
      <c r="D40" s="84">
        <v>50133</v>
      </c>
      <c r="E40" s="83">
        <v>398</v>
      </c>
      <c r="F40" s="71">
        <v>666969</v>
      </c>
      <c r="G40" s="18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</row>
    <row r="41" spans="2:304" x14ac:dyDescent="0.2">
      <c r="B41" s="72" t="s">
        <v>40</v>
      </c>
      <c r="C41" s="71">
        <v>204090</v>
      </c>
      <c r="D41" s="84">
        <v>99850</v>
      </c>
      <c r="E41" s="83">
        <v>822</v>
      </c>
      <c r="F41" s="71">
        <v>279508</v>
      </c>
      <c r="G41" s="18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</row>
    <row r="42" spans="2:304" x14ac:dyDescent="0.2">
      <c r="B42" s="72" t="s">
        <v>41</v>
      </c>
      <c r="C42" s="71">
        <v>72477</v>
      </c>
      <c r="D42" s="84">
        <v>94856</v>
      </c>
      <c r="E42" s="83">
        <v>1116</v>
      </c>
      <c r="F42" s="71">
        <v>69020</v>
      </c>
      <c r="G42" s="18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</row>
    <row r="43" spans="2:304" x14ac:dyDescent="0.2">
      <c r="B43" s="72" t="s">
        <v>42</v>
      </c>
      <c r="C43" s="71">
        <v>840</v>
      </c>
      <c r="D43" s="84">
        <v>27023</v>
      </c>
      <c r="E43" s="83">
        <v>788</v>
      </c>
      <c r="F43" s="71">
        <v>9555</v>
      </c>
      <c r="G43" s="1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</row>
    <row r="44" spans="2:304" x14ac:dyDescent="0.2">
      <c r="B44" s="72" t="s">
        <v>43</v>
      </c>
      <c r="C44" s="71">
        <v>140</v>
      </c>
      <c r="D44" s="84">
        <v>3794</v>
      </c>
      <c r="E44" s="83">
        <v>871</v>
      </c>
      <c r="F44" s="71">
        <v>2711</v>
      </c>
      <c r="G44" s="18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</row>
    <row r="45" spans="2:304" x14ac:dyDescent="0.2">
      <c r="B45" s="72" t="s">
        <v>44</v>
      </c>
      <c r="C45" s="71">
        <v>78</v>
      </c>
      <c r="D45" s="84">
        <v>1303</v>
      </c>
      <c r="E45" s="83">
        <v>2014</v>
      </c>
      <c r="F45" s="71">
        <v>1291</v>
      </c>
      <c r="G45" s="18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</row>
    <row r="46" spans="2:304" x14ac:dyDescent="0.2">
      <c r="B46" s="72" t="s">
        <v>45</v>
      </c>
      <c r="C46" s="71">
        <v>12</v>
      </c>
      <c r="D46" s="84">
        <v>169</v>
      </c>
      <c r="E46" s="83">
        <v>457</v>
      </c>
      <c r="F46" s="71">
        <v>166</v>
      </c>
      <c r="G46" s="1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</row>
    <row r="47" spans="2:304" x14ac:dyDescent="0.2">
      <c r="B47" s="72" t="s">
        <v>46</v>
      </c>
      <c r="C47" s="71">
        <v>7</v>
      </c>
      <c r="D47" s="84">
        <v>74</v>
      </c>
      <c r="E47" s="83">
        <v>263</v>
      </c>
      <c r="F47" s="71">
        <v>105</v>
      </c>
      <c r="G47" s="18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</row>
    <row r="48" spans="2:304" x14ac:dyDescent="0.2">
      <c r="B48" s="72" t="s">
        <v>23</v>
      </c>
      <c r="C48" s="71">
        <f>SUM(C37:C47)</f>
        <v>332268</v>
      </c>
      <c r="D48" s="84">
        <f>SUM(D37:D47)</f>
        <v>320977</v>
      </c>
      <c r="E48" s="83">
        <f>SUM(E37:E47)</f>
        <v>6909</v>
      </c>
      <c r="F48" s="71">
        <f>SUM(F37:F47)</f>
        <v>4912424</v>
      </c>
      <c r="G48" s="18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</row>
    <row r="49" spans="2:304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</row>
    <row r="50" spans="2:304" ht="24.95" customHeight="1" x14ac:dyDescent="0.2">
      <c r="B50" s="21" t="s">
        <v>47</v>
      </c>
      <c r="C50" s="21"/>
      <c r="D50" s="21"/>
      <c r="E50" s="21"/>
      <c r="F50" s="21"/>
      <c r="G50" s="21"/>
      <c r="H50" s="21"/>
      <c r="I50" s="21"/>
      <c r="J50" s="18"/>
      <c r="K50" s="18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</row>
    <row r="51" spans="2:304" ht="24.6" customHeight="1" x14ac:dyDescent="0.2">
      <c r="B51" s="34"/>
      <c r="C51" s="45" t="s">
        <v>32</v>
      </c>
      <c r="D51" s="82" t="s">
        <v>48</v>
      </c>
      <c r="E51" s="81" t="s">
        <v>34</v>
      </c>
      <c r="F51" s="68" t="s">
        <v>49</v>
      </c>
      <c r="G51" s="18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</row>
    <row r="52" spans="2:304" x14ac:dyDescent="0.2">
      <c r="B52" s="33" t="s">
        <v>50</v>
      </c>
      <c r="C52" s="20">
        <v>35353</v>
      </c>
      <c r="D52" s="76">
        <v>56648</v>
      </c>
      <c r="E52" s="94">
        <v>2664</v>
      </c>
      <c r="F52" s="20">
        <v>2178481</v>
      </c>
      <c r="G52" s="1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</row>
    <row r="53" spans="2:304" x14ac:dyDescent="0.2">
      <c r="B53" s="22" t="s">
        <v>51</v>
      </c>
      <c r="C53" s="20">
        <v>23092</v>
      </c>
      <c r="D53" s="76">
        <v>41826</v>
      </c>
      <c r="E53" s="94">
        <v>770</v>
      </c>
      <c r="F53" s="20">
        <v>1108006</v>
      </c>
      <c r="G53" s="18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</row>
    <row r="54" spans="2:304" x14ac:dyDescent="0.2">
      <c r="B54" s="22" t="s">
        <v>52</v>
      </c>
      <c r="C54" s="20">
        <v>22973</v>
      </c>
      <c r="D54" s="76">
        <v>32409</v>
      </c>
      <c r="E54" s="94">
        <v>436</v>
      </c>
      <c r="F54" s="20">
        <v>625416</v>
      </c>
      <c r="G54" s="18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</row>
    <row r="55" spans="2:304" x14ac:dyDescent="0.2">
      <c r="B55" s="22" t="s">
        <v>53</v>
      </c>
      <c r="C55" s="20">
        <v>71661</v>
      </c>
      <c r="D55" s="76">
        <v>74972</v>
      </c>
      <c r="E55" s="94">
        <v>1976</v>
      </c>
      <c r="F55" s="20">
        <v>371750</v>
      </c>
      <c r="G55" s="18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</row>
    <row r="56" spans="2:304" x14ac:dyDescent="0.2">
      <c r="B56" s="22" t="s">
        <v>54</v>
      </c>
      <c r="C56" s="20">
        <v>123219</v>
      </c>
      <c r="D56" s="76">
        <v>75674</v>
      </c>
      <c r="E56" s="94">
        <v>651</v>
      </c>
      <c r="F56" s="20">
        <v>421870</v>
      </c>
      <c r="G56" s="18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</row>
    <row r="57" spans="2:304" x14ac:dyDescent="0.2">
      <c r="B57" s="22" t="s">
        <v>55</v>
      </c>
      <c r="C57" s="20">
        <v>55970</v>
      </c>
      <c r="D57" s="76">
        <v>39448</v>
      </c>
      <c r="E57" s="94">
        <v>412</v>
      </c>
      <c r="F57" s="20">
        <v>206901</v>
      </c>
      <c r="G57" s="18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</row>
    <row r="58" spans="2:304" x14ac:dyDescent="0.2">
      <c r="B58" s="22" t="s">
        <v>23</v>
      </c>
      <c r="C58" s="20">
        <f>SUM(C52:C57)</f>
        <v>332268</v>
      </c>
      <c r="D58" s="76">
        <f>SUM(D52:D57)</f>
        <v>320977</v>
      </c>
      <c r="E58" s="94">
        <f>SUM(E52:E57)</f>
        <v>6909</v>
      </c>
      <c r="F58" s="20">
        <f>SUM(F52:F57)</f>
        <v>4912424</v>
      </c>
      <c r="G58" s="18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</row>
    <row r="59" spans="2:304" ht="4.5" customHeight="1" x14ac:dyDescent="0.2">
      <c r="B59" s="18"/>
      <c r="C59" s="18"/>
      <c r="D59" s="18"/>
      <c r="E59" s="18"/>
      <c r="F59" s="18"/>
      <c r="G59" s="18"/>
      <c r="H59" s="18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</row>
    <row r="60" spans="2:304" ht="24.95" customHeight="1" x14ac:dyDescent="0.2">
      <c r="B60" s="21" t="s">
        <v>56</v>
      </c>
      <c r="C60" s="21"/>
      <c r="D60" s="21"/>
      <c r="E60" s="18"/>
      <c r="F60" s="18"/>
      <c r="G60" s="18"/>
      <c r="H60" s="18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</row>
    <row r="61" spans="2:304" ht="14.25" customHeight="1" x14ac:dyDescent="0.2">
      <c r="B61" s="21" t="s">
        <v>57</v>
      </c>
      <c r="C61" s="18"/>
      <c r="D61" s="18"/>
      <c r="E61" s="18"/>
      <c r="F61" s="18"/>
      <c r="G61" s="18"/>
      <c r="H61" s="18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</row>
    <row r="62" spans="2:304" ht="24.6" customHeight="1" x14ac:dyDescent="0.2">
      <c r="B62" s="34"/>
      <c r="C62" s="45" t="s">
        <v>25</v>
      </c>
      <c r="D62" s="79" t="s">
        <v>8</v>
      </c>
      <c r="E62" s="78" t="s">
        <v>26</v>
      </c>
      <c r="F62" s="18"/>
      <c r="G62" s="18"/>
      <c r="H62" s="18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</row>
    <row r="63" spans="2:304" x14ac:dyDescent="0.2">
      <c r="B63" s="22" t="s">
        <v>58</v>
      </c>
      <c r="C63" s="20">
        <v>23142</v>
      </c>
      <c r="D63" s="76">
        <v>402917956</v>
      </c>
      <c r="E63" s="75">
        <v>181402301</v>
      </c>
      <c r="F63" s="18"/>
      <c r="G63" s="18"/>
      <c r="H63" s="18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</row>
    <row r="64" spans="2:304" x14ac:dyDescent="0.2">
      <c r="B64" s="22" t="s">
        <v>59</v>
      </c>
      <c r="C64" s="20">
        <v>81533</v>
      </c>
      <c r="D64" s="76">
        <v>2023647852</v>
      </c>
      <c r="E64" s="75">
        <v>1603136185</v>
      </c>
      <c r="F64" s="18"/>
      <c r="G64" s="18"/>
      <c r="H64" s="18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</row>
    <row r="65" spans="2:304" x14ac:dyDescent="0.2">
      <c r="B65" s="22" t="s">
        <v>60</v>
      </c>
      <c r="C65" s="20">
        <v>94250</v>
      </c>
      <c r="D65" s="76">
        <v>2897264066</v>
      </c>
      <c r="E65" s="75">
        <v>2666314076</v>
      </c>
      <c r="F65" s="18"/>
      <c r="G65" s="18"/>
      <c r="H65" s="18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</row>
    <row r="66" spans="2:304" x14ac:dyDescent="0.2">
      <c r="B66" s="22" t="s">
        <v>61</v>
      </c>
      <c r="C66" s="20">
        <v>76425</v>
      </c>
      <c r="D66" s="76">
        <v>2626949175</v>
      </c>
      <c r="E66" s="75">
        <v>2647951222</v>
      </c>
      <c r="F66" s="18"/>
      <c r="G66" s="18"/>
      <c r="H66" s="18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</row>
    <row r="67" spans="2:304" x14ac:dyDescent="0.2">
      <c r="B67" s="22" t="s">
        <v>62</v>
      </c>
      <c r="C67" s="20">
        <v>56889</v>
      </c>
      <c r="D67" s="76">
        <v>2178702856</v>
      </c>
      <c r="E67" s="75">
        <v>2308211543</v>
      </c>
      <c r="F67" s="18"/>
      <c r="G67" s="18"/>
      <c r="H67" s="18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</row>
    <row r="68" spans="2:304" x14ac:dyDescent="0.2">
      <c r="B68" s="22" t="s">
        <v>23</v>
      </c>
      <c r="C68" s="20">
        <f>SUM(C63:C67)</f>
        <v>332239</v>
      </c>
      <c r="D68" s="76">
        <f>SUM(D63:D67)</f>
        <v>10129481905</v>
      </c>
      <c r="E68" s="77">
        <f>SUM(E63:E67)</f>
        <v>9407015327</v>
      </c>
      <c r="F68" s="18"/>
      <c r="G68" s="18"/>
      <c r="H68" s="18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</row>
    <row r="69" spans="2:304" x14ac:dyDescent="0.2">
      <c r="B69" s="18"/>
      <c r="C69" s="18"/>
      <c r="D69" s="18"/>
      <c r="E69" s="18"/>
      <c r="F69" s="18"/>
      <c r="G69" s="18"/>
      <c r="H69" s="18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</row>
    <row r="70" spans="2:304" x14ac:dyDescent="0.2">
      <c r="B70" s="21" t="s">
        <v>63</v>
      </c>
      <c r="C70" s="21"/>
      <c r="D70" s="21"/>
      <c r="E70" s="18"/>
      <c r="F70" s="18"/>
      <c r="G70" s="18"/>
      <c r="H70" s="18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</row>
    <row r="71" spans="2:304" x14ac:dyDescent="0.2">
      <c r="B71" s="38"/>
      <c r="C71" s="47" t="s">
        <v>25</v>
      </c>
      <c r="D71" s="80" t="s">
        <v>8</v>
      </c>
      <c r="E71" s="78" t="s">
        <v>26</v>
      </c>
      <c r="F71" s="18"/>
      <c r="G71" s="18"/>
      <c r="H71" s="18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</row>
    <row r="72" spans="2:304" ht="12.75" customHeight="1" x14ac:dyDescent="0.2">
      <c r="B72" s="22" t="s">
        <v>58</v>
      </c>
      <c r="C72" s="20">
        <v>38597</v>
      </c>
      <c r="D72" s="76">
        <v>1023711654</v>
      </c>
      <c r="E72" s="75">
        <v>313631054</v>
      </c>
      <c r="F72" s="18"/>
      <c r="G72" s="18"/>
      <c r="H72" s="18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</row>
    <row r="73" spans="2:304" ht="13.5" customHeight="1" x14ac:dyDescent="0.2">
      <c r="B73" s="22" t="s">
        <v>59</v>
      </c>
      <c r="C73" s="20">
        <v>81733</v>
      </c>
      <c r="D73" s="76">
        <v>5369006864</v>
      </c>
      <c r="E73" s="75">
        <v>2842571800</v>
      </c>
      <c r="F73" s="18"/>
      <c r="G73" s="18"/>
      <c r="H73" s="18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</row>
    <row r="74" spans="2:304" x14ac:dyDescent="0.2">
      <c r="B74" s="22" t="s">
        <v>60</v>
      </c>
      <c r="C74" s="20">
        <v>81090</v>
      </c>
      <c r="D74" s="76">
        <v>6782285627</v>
      </c>
      <c r="E74" s="75">
        <v>3912295653</v>
      </c>
      <c r="F74" s="18"/>
      <c r="G74" s="18"/>
      <c r="H74" s="18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</row>
    <row r="75" spans="2:304" x14ac:dyDescent="0.2">
      <c r="B75" s="22" t="s">
        <v>61</v>
      </c>
      <c r="C75" s="20">
        <v>66176</v>
      </c>
      <c r="D75" s="76">
        <v>6139565569</v>
      </c>
      <c r="E75" s="75">
        <v>3867569771</v>
      </c>
      <c r="F75" s="18"/>
      <c r="G75" s="18"/>
      <c r="H75" s="18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</row>
    <row r="76" spans="2:304" x14ac:dyDescent="0.2">
      <c r="B76" s="22" t="s">
        <v>62</v>
      </c>
      <c r="C76" s="20">
        <v>53189</v>
      </c>
      <c r="D76" s="76">
        <v>5158207289</v>
      </c>
      <c r="E76" s="75">
        <v>4684867435</v>
      </c>
      <c r="F76" s="18"/>
      <c r="G76" s="18"/>
      <c r="H76" s="18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</row>
    <row r="77" spans="2:304" x14ac:dyDescent="0.2">
      <c r="B77" s="22" t="s">
        <v>23</v>
      </c>
      <c r="C77" s="20">
        <f>SUM(C72:C76)</f>
        <v>320785</v>
      </c>
      <c r="D77" s="76">
        <f>SUM(D72:D76)</f>
        <v>24472777003</v>
      </c>
      <c r="E77" s="77">
        <f>SUM(E72:E76)</f>
        <v>15620935713</v>
      </c>
      <c r="F77" s="18"/>
      <c r="G77" s="18"/>
      <c r="H77" s="18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</row>
    <row r="78" spans="2:304" x14ac:dyDescent="0.2">
      <c r="B78" s="18"/>
      <c r="C78" s="18"/>
      <c r="D78" s="18"/>
      <c r="E78" s="18"/>
      <c r="F78" s="18"/>
      <c r="G78" s="18"/>
      <c r="H78" s="18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</row>
    <row r="79" spans="2:304" x14ac:dyDescent="0.2">
      <c r="B79" s="21" t="s">
        <v>64</v>
      </c>
      <c r="C79" s="21"/>
      <c r="D79" s="21"/>
      <c r="E79" s="21"/>
      <c r="F79" s="18"/>
      <c r="G79" s="18"/>
      <c r="H79" s="18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</row>
    <row r="80" spans="2:304" x14ac:dyDescent="0.2">
      <c r="B80" s="35"/>
      <c r="C80" s="45" t="s">
        <v>25</v>
      </c>
      <c r="D80" s="79" t="s">
        <v>8</v>
      </c>
      <c r="E80" s="78" t="s">
        <v>26</v>
      </c>
      <c r="F80" s="18"/>
      <c r="G80" s="18"/>
      <c r="H80" s="18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</row>
    <row r="81" spans="1:304" x14ac:dyDescent="0.2">
      <c r="B81" s="22" t="s">
        <v>58</v>
      </c>
      <c r="C81" s="20">
        <v>63</v>
      </c>
      <c r="D81" s="76">
        <v>13681920</v>
      </c>
      <c r="E81" s="75">
        <v>620706</v>
      </c>
      <c r="F81" s="18"/>
      <c r="G81" s="18"/>
      <c r="H81" s="18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</row>
    <row r="82" spans="1:304" x14ac:dyDescent="0.2">
      <c r="B82" s="22" t="s">
        <v>59</v>
      </c>
      <c r="C82" s="20">
        <v>176</v>
      </c>
      <c r="D82" s="76">
        <v>110049017</v>
      </c>
      <c r="E82" s="75">
        <v>7504657</v>
      </c>
      <c r="F82" s="18"/>
      <c r="G82" s="18"/>
      <c r="H82" s="18"/>
      <c r="I82" s="18"/>
      <c r="J82" s="18"/>
      <c r="K82" s="18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</row>
    <row r="83" spans="1:304" ht="12.75" customHeight="1" x14ac:dyDescent="0.2">
      <c r="B83" s="22" t="s">
        <v>60</v>
      </c>
      <c r="C83" s="20">
        <v>194</v>
      </c>
      <c r="D83" s="76">
        <v>158333421</v>
      </c>
      <c r="E83" s="75">
        <v>14127199</v>
      </c>
      <c r="F83" s="21"/>
      <c r="G83" s="21"/>
      <c r="H83" s="18"/>
      <c r="I83" s="18"/>
      <c r="J83" s="18"/>
      <c r="K83" s="18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</row>
    <row r="84" spans="1:304" s="41" customFormat="1" ht="13.5" customHeight="1" x14ac:dyDescent="0.2">
      <c r="A84" s="39"/>
      <c r="B84" s="22" t="s">
        <v>61</v>
      </c>
      <c r="C84" s="20">
        <v>149</v>
      </c>
      <c r="D84" s="76">
        <v>144071712</v>
      </c>
      <c r="E84" s="75">
        <v>20121073</v>
      </c>
      <c r="F84" s="40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</row>
    <row r="85" spans="1:304" x14ac:dyDescent="0.2">
      <c r="B85" s="22" t="s">
        <v>62</v>
      </c>
      <c r="C85" s="20">
        <v>94</v>
      </c>
      <c r="D85" s="76">
        <v>65596096</v>
      </c>
      <c r="E85" s="75">
        <v>7789497</v>
      </c>
      <c r="F85" s="18"/>
      <c r="G85" s="18"/>
      <c r="H85" s="18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</row>
    <row r="86" spans="1:304" x14ac:dyDescent="0.2">
      <c r="B86" s="22" t="s">
        <v>23</v>
      </c>
      <c r="C86" s="20">
        <f>SUM(C81:C85)</f>
        <v>676</v>
      </c>
      <c r="D86" s="76">
        <f>SUM(D81:D85)</f>
        <v>491732166</v>
      </c>
      <c r="E86" s="77">
        <f>SUM(E81:E85)</f>
        <v>50163132</v>
      </c>
      <c r="F86" s="18"/>
      <c r="G86" s="18"/>
      <c r="H86" s="18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</row>
    <row r="87" spans="1:304" x14ac:dyDescent="0.2">
      <c r="B87" s="18"/>
      <c r="C87" s="18"/>
      <c r="D87" s="18"/>
      <c r="E87" s="18"/>
      <c r="F87" s="18"/>
      <c r="G87" s="18"/>
      <c r="H87" s="18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</row>
    <row r="88" spans="1:304" x14ac:dyDescent="0.2">
      <c r="B88" s="21" t="s">
        <v>65</v>
      </c>
      <c r="C88" s="21"/>
      <c r="D88" s="21"/>
      <c r="E88" s="18"/>
      <c r="F88" s="18"/>
      <c r="G88" s="18"/>
      <c r="H88" s="18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</row>
    <row r="89" spans="1:304" x14ac:dyDescent="0.2">
      <c r="B89" s="35"/>
      <c r="C89" s="45" t="s">
        <v>25</v>
      </c>
      <c r="D89" s="79" t="s">
        <v>8</v>
      </c>
      <c r="E89" s="78" t="s">
        <v>26</v>
      </c>
      <c r="F89" s="18"/>
      <c r="G89" s="18"/>
      <c r="H89" s="18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</row>
    <row r="90" spans="1:304" x14ac:dyDescent="0.2">
      <c r="B90" s="22" t="s">
        <v>58</v>
      </c>
      <c r="C90" s="20">
        <v>221</v>
      </c>
      <c r="D90" s="76">
        <v>344965028</v>
      </c>
      <c r="E90" s="75">
        <v>21397782</v>
      </c>
      <c r="F90" s="18"/>
      <c r="G90" s="18"/>
      <c r="H90" s="18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</row>
    <row r="91" spans="1:304" x14ac:dyDescent="0.2">
      <c r="B91" s="22" t="s">
        <v>59</v>
      </c>
      <c r="C91" s="20">
        <v>1032</v>
      </c>
      <c r="D91" s="76">
        <v>1358413478</v>
      </c>
      <c r="E91" s="75">
        <v>116112707</v>
      </c>
      <c r="F91" s="18"/>
      <c r="G91" s="18"/>
      <c r="H91" s="18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</row>
    <row r="92" spans="1:304" x14ac:dyDescent="0.2">
      <c r="B92" s="22" t="s">
        <v>60</v>
      </c>
      <c r="C92" s="20">
        <v>1694</v>
      </c>
      <c r="D92" s="76">
        <v>1939168262</v>
      </c>
      <c r="E92" s="75">
        <v>207293535</v>
      </c>
      <c r="F92" s="18"/>
      <c r="G92" s="18"/>
      <c r="H92" s="18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</row>
    <row r="93" spans="1:304" x14ac:dyDescent="0.2">
      <c r="B93" s="22" t="s">
        <v>61</v>
      </c>
      <c r="C93" s="20">
        <v>1724</v>
      </c>
      <c r="D93" s="76">
        <v>1799768447</v>
      </c>
      <c r="E93" s="75">
        <v>261038668</v>
      </c>
      <c r="F93" s="18"/>
      <c r="G93" s="18"/>
      <c r="H93" s="18"/>
      <c r="I93" s="18"/>
      <c r="J93" s="18"/>
      <c r="K93" s="18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</row>
    <row r="94" spans="1:304" ht="12.75" customHeight="1" x14ac:dyDescent="0.2">
      <c r="B94" s="22" t="s">
        <v>62</v>
      </c>
      <c r="C94" s="20">
        <v>1557</v>
      </c>
      <c r="D94" s="76">
        <v>1376563917</v>
      </c>
      <c r="E94" s="75">
        <v>305406816</v>
      </c>
      <c r="F94" s="18"/>
      <c r="G94" s="18"/>
      <c r="H94" s="18"/>
      <c r="I94" s="18"/>
      <c r="J94" s="18"/>
      <c r="K94" s="18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</row>
    <row r="95" spans="1:304" s="41" customFormat="1" ht="12.75" customHeight="1" x14ac:dyDescent="0.2">
      <c r="A95" s="39"/>
      <c r="B95" s="22" t="s">
        <v>23</v>
      </c>
      <c r="C95" s="20">
        <f>SUM(C90:C94)</f>
        <v>6228</v>
      </c>
      <c r="D95" s="76">
        <f>SUM(D90:D94)</f>
        <v>6818879132</v>
      </c>
      <c r="E95" s="77">
        <f>SUM(E90:E94)</f>
        <v>911249508</v>
      </c>
      <c r="F95" s="40"/>
      <c r="G95" s="40"/>
      <c r="H95" s="40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  <c r="HY95" s="39"/>
      <c r="HZ95" s="39"/>
      <c r="IA95" s="39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9"/>
      <c r="IM95" s="39"/>
      <c r="IN95" s="39"/>
      <c r="IO95" s="39"/>
      <c r="IP95" s="39"/>
      <c r="IQ95" s="39"/>
      <c r="IR95" s="39"/>
      <c r="IS95" s="39"/>
      <c r="IT95" s="39"/>
      <c r="IU95" s="39"/>
      <c r="IV95" s="39"/>
      <c r="IW95" s="39"/>
      <c r="IX95" s="39"/>
      <c r="IY95" s="39"/>
      <c r="IZ95" s="39"/>
      <c r="JA95" s="39"/>
      <c r="JB95" s="39"/>
      <c r="JC95" s="39"/>
      <c r="JD95" s="39"/>
      <c r="JE95" s="39"/>
      <c r="JF95" s="39"/>
      <c r="JG95" s="39"/>
      <c r="JH95" s="39"/>
      <c r="JI95" s="39"/>
      <c r="JJ95" s="39"/>
      <c r="JK95" s="39"/>
      <c r="JL95" s="39"/>
      <c r="JM95" s="39"/>
      <c r="JN95" s="39"/>
      <c r="JO95" s="39"/>
      <c r="JP95" s="39"/>
      <c r="JQ95" s="39"/>
      <c r="JR95" s="39"/>
      <c r="JS95" s="39"/>
      <c r="JT95" s="39"/>
      <c r="JU95" s="39"/>
      <c r="JV95" s="39"/>
      <c r="JW95" s="39"/>
      <c r="JX95" s="39"/>
      <c r="JY95" s="39"/>
      <c r="JZ95" s="39"/>
      <c r="KA95" s="39"/>
      <c r="KB95" s="39"/>
      <c r="KC95" s="39"/>
      <c r="KD95" s="39"/>
      <c r="KE95" s="39"/>
      <c r="KF95" s="39"/>
      <c r="KG95" s="39"/>
      <c r="KH95" s="39"/>
      <c r="KI95" s="39"/>
      <c r="KJ95" s="39"/>
      <c r="KK95" s="39"/>
      <c r="KL95" s="39"/>
      <c r="KM95" s="39"/>
      <c r="KN95" s="39"/>
      <c r="KO95" s="39"/>
      <c r="KP95" s="39"/>
      <c r="KQ95" s="39"/>
      <c r="KR95" s="39"/>
    </row>
    <row r="96" spans="1:304" x14ac:dyDescent="0.2">
      <c r="B96" s="18"/>
      <c r="C96" s="18"/>
      <c r="D96" s="18"/>
      <c r="E96" s="18"/>
      <c r="F96" s="18"/>
      <c r="G96" s="18"/>
      <c r="H96" s="18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</row>
    <row r="97" spans="2:304" x14ac:dyDescent="0.2">
      <c r="B97" s="105" t="s">
        <v>66</v>
      </c>
      <c r="C97" s="105"/>
      <c r="D97" s="105"/>
      <c r="E97" s="105"/>
      <c r="F97" s="18"/>
      <c r="G97" s="18"/>
      <c r="H97" s="18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</row>
    <row r="98" spans="2:304" x14ac:dyDescent="0.2">
      <c r="B98" s="21" t="s">
        <v>67</v>
      </c>
      <c r="C98" s="18"/>
      <c r="D98" s="18"/>
      <c r="E98" s="18"/>
      <c r="F98" s="18"/>
      <c r="G98" s="18"/>
      <c r="H98" s="18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</row>
    <row r="99" spans="2:304" x14ac:dyDescent="0.2">
      <c r="B99" s="38"/>
      <c r="C99" s="48" t="s">
        <v>25</v>
      </c>
      <c r="D99" s="49" t="s">
        <v>8</v>
      </c>
      <c r="E99" s="18"/>
      <c r="F99" s="18"/>
      <c r="G99" s="18"/>
      <c r="H99" s="18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</row>
    <row r="100" spans="2:304" x14ac:dyDescent="0.2">
      <c r="B100" s="22" t="s">
        <v>58</v>
      </c>
      <c r="C100" s="20">
        <v>13088</v>
      </c>
      <c r="D100" s="20">
        <v>207471626</v>
      </c>
      <c r="E100" s="18"/>
      <c r="F100" s="18"/>
      <c r="G100" s="18"/>
      <c r="H100" s="18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</row>
    <row r="101" spans="2:304" x14ac:dyDescent="0.2">
      <c r="B101" s="22" t="s">
        <v>59</v>
      </c>
      <c r="C101" s="20">
        <v>67202</v>
      </c>
      <c r="D101" s="20">
        <v>1655409713</v>
      </c>
      <c r="E101" s="18"/>
      <c r="F101" s="18"/>
      <c r="G101" s="18"/>
      <c r="H101" s="18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</row>
    <row r="102" spans="2:304" x14ac:dyDescent="0.2">
      <c r="B102" s="22" t="s">
        <v>60</v>
      </c>
      <c r="C102" s="20">
        <v>82569</v>
      </c>
      <c r="D102" s="20">
        <v>2546464697</v>
      </c>
      <c r="E102" s="18"/>
      <c r="F102" s="18"/>
      <c r="G102" s="18"/>
      <c r="H102" s="18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</row>
    <row r="103" spans="2:304" x14ac:dyDescent="0.2">
      <c r="B103" s="22" t="s">
        <v>61</v>
      </c>
      <c r="C103" s="20">
        <v>68145</v>
      </c>
      <c r="D103" s="20">
        <v>2347484230</v>
      </c>
      <c r="E103" s="18"/>
      <c r="F103" s="18"/>
      <c r="G103" s="18"/>
      <c r="H103" s="18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</row>
    <row r="104" spans="2:304" x14ac:dyDescent="0.2">
      <c r="B104" s="22" t="s">
        <v>62</v>
      </c>
      <c r="C104" s="20">
        <v>50377</v>
      </c>
      <c r="D104" s="20">
        <v>1952431381</v>
      </c>
      <c r="E104" s="18"/>
      <c r="F104" s="18"/>
      <c r="G104" s="18"/>
      <c r="H104" s="18"/>
      <c r="I104" s="18"/>
      <c r="J104" s="18"/>
      <c r="K104" s="18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</row>
    <row r="105" spans="2:304" ht="12.75" customHeight="1" x14ac:dyDescent="0.2">
      <c r="B105" s="22" t="s">
        <v>23</v>
      </c>
      <c r="C105" s="20">
        <f>SUM(C100:C104)</f>
        <v>281381</v>
      </c>
      <c r="D105" s="25">
        <f>SUM(D100:D104)</f>
        <v>8709261647</v>
      </c>
      <c r="E105" s="18"/>
      <c r="F105" s="21"/>
      <c r="G105" s="21"/>
      <c r="H105" s="21"/>
      <c r="I105" s="21"/>
      <c r="J105" s="21"/>
      <c r="K105" s="21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</row>
    <row r="106" spans="2:304" ht="24.95" customHeight="1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</row>
    <row r="107" spans="2:304" ht="24.6" customHeight="1" x14ac:dyDescent="0.2">
      <c r="B107" s="21" t="s">
        <v>68</v>
      </c>
      <c r="C107" s="18"/>
      <c r="D107" s="18"/>
      <c r="E107" s="18"/>
      <c r="F107" s="18"/>
      <c r="G107" s="18"/>
      <c r="H107" s="18"/>
      <c r="I107" s="18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</row>
    <row r="108" spans="2:304" x14ac:dyDescent="0.2">
      <c r="B108" s="35"/>
      <c r="C108" s="45" t="s">
        <v>25</v>
      </c>
      <c r="D108" s="46" t="s">
        <v>8</v>
      </c>
      <c r="E108" s="18"/>
      <c r="F108" s="18"/>
      <c r="G108" s="18"/>
      <c r="H108" s="18"/>
      <c r="I108" s="18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</row>
    <row r="109" spans="2:304" x14ac:dyDescent="0.2">
      <c r="B109" s="22" t="s">
        <v>58</v>
      </c>
      <c r="C109" s="20">
        <v>17762</v>
      </c>
      <c r="D109" s="20">
        <v>413998843</v>
      </c>
      <c r="E109" s="18"/>
      <c r="F109" s="18"/>
      <c r="G109" s="18"/>
      <c r="H109" s="18"/>
      <c r="I109" s="18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</row>
    <row r="110" spans="2:304" x14ac:dyDescent="0.2">
      <c r="B110" s="22" t="s">
        <v>59</v>
      </c>
      <c r="C110" s="20">
        <v>56867</v>
      </c>
      <c r="D110" s="20">
        <v>3787569337</v>
      </c>
      <c r="E110" s="40"/>
      <c r="F110" s="18"/>
      <c r="G110" s="18"/>
      <c r="H110" s="18"/>
      <c r="I110" s="18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</row>
    <row r="111" spans="2:304" x14ac:dyDescent="0.2">
      <c r="B111" s="22" t="s">
        <v>60</v>
      </c>
      <c r="C111" s="20">
        <v>61731</v>
      </c>
      <c r="D111" s="20">
        <v>5166570078</v>
      </c>
      <c r="E111" s="18"/>
      <c r="F111" s="18"/>
      <c r="G111" s="18"/>
      <c r="H111" s="18"/>
      <c r="I111" s="18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</row>
    <row r="112" spans="2:304" x14ac:dyDescent="0.2">
      <c r="B112" s="22" t="s">
        <v>61</v>
      </c>
      <c r="C112" s="20">
        <v>52743</v>
      </c>
      <c r="D112" s="20">
        <v>4789934721</v>
      </c>
      <c r="E112" s="18"/>
      <c r="F112" s="18"/>
      <c r="G112" s="18"/>
      <c r="H112" s="18"/>
      <c r="I112" s="18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</row>
    <row r="113" spans="1:304" x14ac:dyDescent="0.2">
      <c r="B113" s="22" t="s">
        <v>62</v>
      </c>
      <c r="C113" s="20">
        <v>44185</v>
      </c>
      <c r="D113" s="20">
        <v>4221146070</v>
      </c>
      <c r="E113" s="18"/>
      <c r="F113" s="18"/>
      <c r="G113" s="18"/>
      <c r="H113" s="18"/>
      <c r="I113" s="18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</row>
    <row r="114" spans="1:304" x14ac:dyDescent="0.2">
      <c r="B114" s="22" t="s">
        <v>23</v>
      </c>
      <c r="C114" s="20">
        <f>SUM(C109:C113)</f>
        <v>233288</v>
      </c>
      <c r="D114" s="25">
        <f>SUM(D109:D113)</f>
        <v>18379219049</v>
      </c>
      <c r="E114" s="18"/>
      <c r="F114" s="18"/>
      <c r="G114" s="18"/>
      <c r="H114" s="18"/>
      <c r="I114" s="18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</row>
    <row r="115" spans="1:304" x14ac:dyDescent="0.2">
      <c r="B115" s="18"/>
      <c r="C115" s="18"/>
      <c r="D115" s="18"/>
      <c r="E115" s="18"/>
      <c r="F115" s="18"/>
      <c r="G115" s="18"/>
      <c r="H115" s="18"/>
      <c r="I115" s="18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</row>
    <row r="116" spans="1:304" x14ac:dyDescent="0.2">
      <c r="B116" s="21" t="s">
        <v>69</v>
      </c>
      <c r="C116" s="21"/>
      <c r="D116" s="21"/>
      <c r="E116" s="18"/>
      <c r="F116" s="18"/>
      <c r="G116" s="18"/>
      <c r="H116" s="18"/>
      <c r="I116" s="1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</row>
    <row r="117" spans="1:304" ht="24.95" customHeight="1" x14ac:dyDescent="0.2">
      <c r="B117" s="44"/>
      <c r="C117" s="45" t="s">
        <v>25</v>
      </c>
      <c r="D117" s="46" t="s">
        <v>8</v>
      </c>
      <c r="E117" s="18"/>
      <c r="F117" s="18"/>
      <c r="G117" s="18"/>
      <c r="H117" s="18"/>
      <c r="I117" s="18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</row>
    <row r="118" spans="1:304" s="41" customFormat="1" ht="12.75" customHeight="1" x14ac:dyDescent="0.2">
      <c r="A118" s="39"/>
      <c r="B118" s="22" t="s">
        <v>58</v>
      </c>
      <c r="C118" s="20">
        <v>11</v>
      </c>
      <c r="D118" s="20">
        <v>18308</v>
      </c>
      <c r="E118" s="18"/>
      <c r="F118" s="40"/>
      <c r="G118" s="40"/>
      <c r="H118" s="40"/>
      <c r="I118" s="40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</row>
    <row r="119" spans="1:304" x14ac:dyDescent="0.2">
      <c r="B119" s="22" t="s">
        <v>59</v>
      </c>
      <c r="C119" s="20">
        <v>31</v>
      </c>
      <c r="D119" s="20">
        <v>10161650</v>
      </c>
      <c r="E119" s="18"/>
      <c r="F119" s="18"/>
      <c r="G119" s="18"/>
      <c r="H119" s="18"/>
      <c r="I119" s="18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</row>
    <row r="120" spans="1:304" x14ac:dyDescent="0.2">
      <c r="B120" s="22" t="s">
        <v>60</v>
      </c>
      <c r="C120" s="20">
        <v>34</v>
      </c>
      <c r="D120" s="20">
        <v>30233088</v>
      </c>
      <c r="E120" s="21"/>
      <c r="F120" s="18"/>
      <c r="G120" s="18"/>
      <c r="H120" s="18"/>
      <c r="I120" s="18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</row>
    <row r="121" spans="1:304" x14ac:dyDescent="0.2">
      <c r="B121" s="22" t="s">
        <v>61</v>
      </c>
      <c r="C121" s="20">
        <v>33</v>
      </c>
      <c r="D121" s="20">
        <v>33766231</v>
      </c>
      <c r="E121" s="40"/>
      <c r="F121" s="18"/>
      <c r="G121" s="18"/>
      <c r="H121" s="18"/>
      <c r="I121" s="18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</row>
    <row r="122" spans="1:304" x14ac:dyDescent="0.2">
      <c r="B122" s="22" t="s">
        <v>62</v>
      </c>
      <c r="C122" s="20">
        <v>22</v>
      </c>
      <c r="D122" s="20">
        <v>12534074</v>
      </c>
      <c r="E122" s="18"/>
      <c r="F122" s="18"/>
      <c r="G122" s="18"/>
      <c r="H122" s="18"/>
      <c r="I122" s="18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</row>
    <row r="123" spans="1:304" x14ac:dyDescent="0.2">
      <c r="B123" s="22" t="s">
        <v>23</v>
      </c>
      <c r="C123" s="20">
        <f>SUM(C118:C122)</f>
        <v>131</v>
      </c>
      <c r="D123" s="25">
        <f>SUM(D118:D122)</f>
        <v>86713351</v>
      </c>
      <c r="E123" s="18"/>
      <c r="F123" s="18"/>
      <c r="G123" s="18"/>
      <c r="H123" s="18"/>
      <c r="I123" s="18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</row>
    <row r="124" spans="1:304" x14ac:dyDescent="0.2">
      <c r="B124" s="18"/>
      <c r="C124" s="18"/>
      <c r="D124" s="18"/>
      <c r="E124" s="18"/>
      <c r="F124" s="18"/>
      <c r="G124" s="18"/>
      <c r="H124" s="18"/>
      <c r="I124" s="18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</row>
    <row r="125" spans="1:304" x14ac:dyDescent="0.2">
      <c r="B125" s="21" t="s">
        <v>70</v>
      </c>
      <c r="C125" s="21"/>
      <c r="D125" s="21"/>
      <c r="E125" s="18"/>
      <c r="F125" s="18"/>
      <c r="G125" s="18"/>
      <c r="H125" s="18"/>
      <c r="I125" s="18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</row>
    <row r="126" spans="1:304" x14ac:dyDescent="0.2">
      <c r="B126" s="50"/>
      <c r="C126" s="48" t="s">
        <v>25</v>
      </c>
      <c r="D126" s="49" t="s">
        <v>8</v>
      </c>
      <c r="E126" s="18"/>
      <c r="F126" s="18"/>
      <c r="G126" s="18"/>
      <c r="H126" s="18"/>
      <c r="I126" s="18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</row>
    <row r="127" spans="1:304" x14ac:dyDescent="0.2">
      <c r="B127" s="22" t="s">
        <v>58</v>
      </c>
      <c r="C127" s="20">
        <v>22</v>
      </c>
      <c r="D127" s="20">
        <v>13020626</v>
      </c>
      <c r="E127" s="18"/>
      <c r="F127" s="18"/>
      <c r="G127" s="18"/>
      <c r="H127" s="18"/>
      <c r="I127" s="18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</row>
    <row r="128" spans="1:304" ht="14.25" customHeight="1" x14ac:dyDescent="0.2">
      <c r="B128" s="22" t="s">
        <v>59</v>
      </c>
      <c r="C128" s="20">
        <v>406</v>
      </c>
      <c r="D128" s="20">
        <v>256150012</v>
      </c>
      <c r="E128" s="18"/>
      <c r="F128" s="21"/>
      <c r="G128" s="21"/>
      <c r="H128" s="18"/>
      <c r="I128" s="18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</row>
    <row r="129" spans="1:304" s="41" customFormat="1" ht="12.75" customHeight="1" x14ac:dyDescent="0.2">
      <c r="A129" s="39"/>
      <c r="B129" s="22" t="s">
        <v>60</v>
      </c>
      <c r="C129" s="20">
        <v>939</v>
      </c>
      <c r="D129" s="20">
        <v>498232280</v>
      </c>
      <c r="E129" s="18"/>
      <c r="F129" s="40"/>
      <c r="G129" s="40"/>
      <c r="H129" s="40"/>
      <c r="I129" s="40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</row>
    <row r="130" spans="1:304" x14ac:dyDescent="0.2">
      <c r="B130" s="22" t="s">
        <v>61</v>
      </c>
      <c r="C130" s="20">
        <v>1158</v>
      </c>
      <c r="D130" s="20">
        <v>689336665</v>
      </c>
      <c r="E130" s="18"/>
      <c r="F130" s="18"/>
      <c r="G130" s="18"/>
      <c r="H130" s="18"/>
      <c r="I130" s="18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</row>
    <row r="131" spans="1:304" x14ac:dyDescent="0.2">
      <c r="B131" s="22" t="s">
        <v>62</v>
      </c>
      <c r="C131" s="20">
        <v>1087</v>
      </c>
      <c r="D131" s="20">
        <v>558874847</v>
      </c>
      <c r="E131" s="18"/>
      <c r="F131" s="18"/>
      <c r="G131" s="18"/>
      <c r="H131" s="18"/>
      <c r="I131" s="18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</row>
    <row r="132" spans="1:304" x14ac:dyDescent="0.2">
      <c r="B132" s="22" t="s">
        <v>23</v>
      </c>
      <c r="C132" s="20">
        <f>SUM(C127:C131)</f>
        <v>3612</v>
      </c>
      <c r="D132" s="25">
        <f>SUM(D127:D131)</f>
        <v>2015614430</v>
      </c>
      <c r="E132" s="18"/>
      <c r="F132" s="18"/>
      <c r="G132" s="18"/>
      <c r="H132" s="18"/>
      <c r="I132" s="18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</row>
    <row r="133" spans="1:304" x14ac:dyDescent="0.2">
      <c r="B133" s="51"/>
      <c r="C133" s="52"/>
      <c r="D133" s="53"/>
      <c r="E133" s="18"/>
      <c r="F133" s="18"/>
      <c r="G133" s="18"/>
      <c r="H133" s="18"/>
      <c r="I133" s="18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</row>
    <row r="134" spans="1:304" x14ac:dyDescent="0.2">
      <c r="B134" s="105" t="s">
        <v>71</v>
      </c>
      <c r="C134" s="105"/>
      <c r="D134" s="105"/>
      <c r="E134" s="18"/>
      <c r="F134" s="18"/>
      <c r="G134" s="18"/>
      <c r="H134" s="18"/>
      <c r="I134" s="18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</row>
    <row r="135" spans="1:304" x14ac:dyDescent="0.2">
      <c r="B135" s="26"/>
      <c r="C135" s="26"/>
      <c r="D135" s="26"/>
      <c r="E135" s="18"/>
      <c r="F135" s="18"/>
      <c r="G135" s="18"/>
      <c r="H135" s="18"/>
      <c r="I135" s="18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</row>
    <row r="136" spans="1:304" x14ac:dyDescent="0.2">
      <c r="B136" s="65"/>
      <c r="C136" s="66" t="s">
        <v>25</v>
      </c>
      <c r="D136" s="67" t="s">
        <v>8</v>
      </c>
      <c r="E136" s="18"/>
      <c r="F136" s="18"/>
      <c r="G136" s="18"/>
      <c r="H136" s="18"/>
      <c r="I136" s="18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</row>
    <row r="137" spans="1:304" x14ac:dyDescent="0.2">
      <c r="B137" s="36" t="s">
        <v>72</v>
      </c>
      <c r="C137" s="54">
        <v>38254</v>
      </c>
      <c r="D137" s="37">
        <v>3632467167</v>
      </c>
      <c r="E137" s="18"/>
      <c r="F137" s="18"/>
      <c r="G137" s="18"/>
      <c r="H137" s="18"/>
      <c r="I137" s="18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</row>
    <row r="138" spans="1:304" x14ac:dyDescent="0.2">
      <c r="B138" s="24" t="s">
        <v>73</v>
      </c>
      <c r="C138" s="23">
        <v>173860</v>
      </c>
      <c r="D138" s="20">
        <v>13238774512</v>
      </c>
      <c r="E138" s="18"/>
      <c r="F138" s="18"/>
      <c r="G138" s="18"/>
      <c r="H138" s="18"/>
      <c r="I138" s="1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</row>
    <row r="139" spans="1:304" ht="12" customHeight="1" x14ac:dyDescent="0.2">
      <c r="B139" s="24" t="s">
        <v>74</v>
      </c>
      <c r="C139" s="23">
        <v>186181</v>
      </c>
      <c r="D139" s="20">
        <v>10681360129</v>
      </c>
      <c r="E139" s="18"/>
      <c r="F139" s="18"/>
      <c r="G139" s="18"/>
      <c r="H139" s="18"/>
      <c r="I139" s="1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</row>
    <row r="140" spans="1:304" ht="12.75" customHeight="1" x14ac:dyDescent="0.2">
      <c r="B140" s="24" t="s">
        <v>75</v>
      </c>
      <c r="C140" s="23">
        <v>234805</v>
      </c>
      <c r="D140" s="20">
        <v>6771490409</v>
      </c>
      <c r="E140" s="18"/>
      <c r="F140" s="18"/>
      <c r="G140" s="18"/>
      <c r="H140" s="18"/>
      <c r="I140" s="1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</row>
    <row r="141" spans="1:304" x14ac:dyDescent="0.2">
      <c r="B141" s="24" t="s">
        <v>76</v>
      </c>
      <c r="C141" s="23">
        <v>20145</v>
      </c>
      <c r="D141" s="20">
        <v>285496752</v>
      </c>
      <c r="E141" s="18"/>
      <c r="F141" s="18"/>
      <c r="G141" s="18"/>
      <c r="H141" s="18"/>
      <c r="I141" s="18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</row>
    <row r="142" spans="1:304" x14ac:dyDescent="0.2">
      <c r="B142" s="24" t="s">
        <v>23</v>
      </c>
      <c r="C142" s="23">
        <f>SUM(C137:C141)</f>
        <v>653245</v>
      </c>
      <c r="D142" s="20">
        <f>SUM(D137:D141)</f>
        <v>34609588969</v>
      </c>
      <c r="E142" s="26"/>
      <c r="F142" s="18"/>
      <c r="G142" s="18"/>
      <c r="H142" s="18"/>
      <c r="I142" s="18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</row>
    <row r="143" spans="1:304" x14ac:dyDescent="0.2">
      <c r="B143" s="18"/>
      <c r="C143" s="18"/>
      <c r="D143" s="18"/>
      <c r="E143" s="26"/>
      <c r="F143" s="18"/>
      <c r="G143" s="18"/>
      <c r="H143" s="18"/>
      <c r="I143" s="18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</row>
    <row r="144" spans="1:304" ht="41.25" customHeight="1" x14ac:dyDescent="0.2">
      <c r="B144" s="106" t="s">
        <v>77</v>
      </c>
      <c r="C144" s="106"/>
      <c r="D144" s="106"/>
      <c r="F144" s="18"/>
      <c r="G144" s="18"/>
      <c r="H144" s="18"/>
      <c r="I144" s="18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</row>
    <row r="145" spans="1:304" x14ac:dyDescent="0.2">
      <c r="B145" s="65"/>
      <c r="C145" s="66" t="s">
        <v>25</v>
      </c>
      <c r="D145" s="67" t="s">
        <v>8</v>
      </c>
      <c r="F145" s="18"/>
      <c r="G145" s="18"/>
      <c r="H145" s="18"/>
      <c r="I145" s="18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</row>
    <row r="146" spans="1:304" x14ac:dyDescent="0.2">
      <c r="B146" s="73" t="s">
        <v>38</v>
      </c>
      <c r="C146" s="74">
        <v>10586</v>
      </c>
      <c r="D146" s="74">
        <v>2971295</v>
      </c>
      <c r="F146" s="18"/>
      <c r="G146" s="18"/>
      <c r="H146" s="18"/>
      <c r="I146" s="18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</row>
    <row r="147" spans="1:304" x14ac:dyDescent="0.2">
      <c r="B147" s="73" t="s">
        <v>78</v>
      </c>
      <c r="C147" s="74">
        <v>7751</v>
      </c>
      <c r="D147" s="74">
        <v>5655765</v>
      </c>
      <c r="F147" s="18"/>
      <c r="G147" s="18"/>
      <c r="H147" s="18"/>
      <c r="I147" s="18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</row>
    <row r="148" spans="1:304" x14ac:dyDescent="0.2">
      <c r="B148" s="73" t="s">
        <v>97</v>
      </c>
      <c r="C148" s="74">
        <v>10404</v>
      </c>
      <c r="D148" s="74">
        <v>17484835</v>
      </c>
      <c r="F148" s="18"/>
      <c r="G148" s="18"/>
      <c r="H148" s="18"/>
      <c r="I148" s="18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</row>
    <row r="149" spans="1:304" x14ac:dyDescent="0.2">
      <c r="B149" s="73" t="s">
        <v>96</v>
      </c>
      <c r="C149" s="74">
        <v>30374</v>
      </c>
      <c r="D149" s="74">
        <v>180296790</v>
      </c>
      <c r="F149" s="18"/>
      <c r="G149" s="18"/>
      <c r="H149" s="18"/>
      <c r="I149" s="18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</row>
    <row r="150" spans="1:304" ht="12.75" customHeight="1" x14ac:dyDescent="0.2">
      <c r="B150" s="73" t="s">
        <v>40</v>
      </c>
      <c r="C150" s="74">
        <v>75598</v>
      </c>
      <c r="D150" s="74">
        <v>1823420859</v>
      </c>
      <c r="F150" s="26"/>
      <c r="G150" s="18"/>
      <c r="H150" s="18"/>
      <c r="I150" s="18"/>
      <c r="J150" s="18"/>
      <c r="K150" s="18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</row>
    <row r="151" spans="1:304" ht="12.95" customHeight="1" x14ac:dyDescent="0.2">
      <c r="B151" s="73" t="s">
        <v>41</v>
      </c>
      <c r="C151" s="74">
        <v>34720</v>
      </c>
      <c r="D151" s="74">
        <v>3599534697</v>
      </c>
      <c r="E151" s="18"/>
      <c r="F151" s="26"/>
      <c r="G151" s="26"/>
      <c r="H151" s="26"/>
      <c r="I151" s="18"/>
      <c r="J151" s="18"/>
      <c r="K151" s="18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</row>
    <row r="152" spans="1:304" ht="14.25" customHeight="1" x14ac:dyDescent="0.2">
      <c r="B152" s="73" t="s">
        <v>42</v>
      </c>
      <c r="C152" s="74">
        <v>6091</v>
      </c>
      <c r="D152" s="95">
        <v>2065339085</v>
      </c>
      <c r="E152" s="27"/>
      <c r="G152" s="18"/>
      <c r="H152" s="18"/>
      <c r="I152" s="18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</row>
    <row r="153" spans="1:304" x14ac:dyDescent="0.2">
      <c r="B153" s="73" t="s">
        <v>43</v>
      </c>
      <c r="C153" s="74">
        <v>514</v>
      </c>
      <c r="D153" s="74">
        <v>286281642</v>
      </c>
      <c r="E153" s="31"/>
      <c r="G153" s="18"/>
      <c r="H153" s="18"/>
      <c r="I153" s="18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</row>
    <row r="154" spans="1:304" x14ac:dyDescent="0.2">
      <c r="B154" s="73" t="s">
        <v>79</v>
      </c>
      <c r="C154" s="74">
        <v>72</v>
      </c>
      <c r="D154" s="74">
        <v>115868863</v>
      </c>
      <c r="E154" s="31"/>
      <c r="G154" s="18"/>
      <c r="H154" s="18"/>
      <c r="I154" s="18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</row>
    <row r="155" spans="1:304" x14ac:dyDescent="0.2">
      <c r="B155" s="73" t="s">
        <v>45</v>
      </c>
      <c r="C155" s="74">
        <v>6</v>
      </c>
      <c r="D155" s="74">
        <v>21127659</v>
      </c>
      <c r="E155" s="31"/>
      <c r="G155" s="18"/>
      <c r="H155" s="18"/>
      <c r="I155" s="18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</row>
    <row r="156" spans="1:304" x14ac:dyDescent="0.2">
      <c r="B156" s="73" t="s">
        <v>80</v>
      </c>
      <c r="C156" s="74">
        <v>5</v>
      </c>
      <c r="D156" s="74">
        <v>34460863</v>
      </c>
      <c r="E156" s="31"/>
      <c r="G156" s="18"/>
      <c r="H156" s="18"/>
      <c r="I156" s="18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</row>
    <row r="157" spans="1:304" x14ac:dyDescent="0.2">
      <c r="B157" s="73" t="s">
        <v>23</v>
      </c>
      <c r="C157" s="74">
        <f>SUM(C146:C156)</f>
        <v>176121</v>
      </c>
      <c r="D157" s="74">
        <f>SUM(D146:D156)</f>
        <v>8152442353</v>
      </c>
      <c r="E157" s="31"/>
      <c r="G157" s="18"/>
      <c r="H157" s="18"/>
      <c r="I157" s="18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</row>
    <row r="158" spans="1:304" x14ac:dyDescent="0.2">
      <c r="B158" s="18"/>
      <c r="C158" s="18"/>
      <c r="D158" s="18"/>
      <c r="E158" s="31"/>
      <c r="G158" s="18"/>
      <c r="H158" s="18"/>
      <c r="I158" s="18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</row>
    <row r="159" spans="1:304" ht="18" customHeight="1" x14ac:dyDescent="0.2">
      <c r="B159" s="100" t="s">
        <v>95</v>
      </c>
      <c r="C159" s="26"/>
      <c r="D159" s="26"/>
      <c r="E159" s="31"/>
      <c r="F159" s="18"/>
      <c r="G159" s="18"/>
      <c r="H159" s="18"/>
      <c r="I159" s="18"/>
      <c r="J159" s="18"/>
      <c r="K159" s="18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</row>
    <row r="160" spans="1:304" s="29" customFormat="1" ht="30" customHeight="1" x14ac:dyDescent="0.2">
      <c r="A160" s="31"/>
      <c r="B160" s="107" t="s">
        <v>94</v>
      </c>
      <c r="C160" s="107"/>
      <c r="D160" s="107"/>
      <c r="E160" s="31"/>
      <c r="F160" s="27"/>
      <c r="G160" s="27"/>
      <c r="H160" s="28"/>
      <c r="I160" s="28"/>
      <c r="J160" s="28"/>
      <c r="K160" s="2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</row>
    <row r="161" spans="1:304" s="29" customFormat="1" ht="24" x14ac:dyDescent="0.2">
      <c r="A161" s="31"/>
      <c r="B161" s="34"/>
      <c r="C161" s="99" t="s">
        <v>91</v>
      </c>
      <c r="D161" s="46" t="s">
        <v>35</v>
      </c>
      <c r="E161" s="31"/>
      <c r="F161" s="28"/>
      <c r="G161" s="28"/>
      <c r="H161" s="28"/>
      <c r="I161" s="28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</row>
    <row r="162" spans="1:304" s="29" customFormat="1" x14ac:dyDescent="0.2">
      <c r="A162" s="31"/>
      <c r="B162" s="36" t="s">
        <v>81</v>
      </c>
      <c r="C162" s="96">
        <v>115602</v>
      </c>
      <c r="D162" s="97">
        <v>221794</v>
      </c>
      <c r="E162" s="31"/>
      <c r="F162" s="28"/>
      <c r="G162" s="28"/>
      <c r="H162" s="28"/>
      <c r="I162" s="28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</row>
    <row r="163" spans="1:304" s="29" customFormat="1" x14ac:dyDescent="0.2">
      <c r="A163" s="31"/>
      <c r="B163" s="18"/>
      <c r="C163" s="18"/>
      <c r="D163" s="18"/>
      <c r="E163" s="31"/>
      <c r="F163" s="28"/>
      <c r="G163" s="28"/>
      <c r="H163" s="28"/>
      <c r="I163" s="28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</row>
    <row r="164" spans="1:304" s="29" customFormat="1" ht="26.25" customHeight="1" x14ac:dyDescent="0.2">
      <c r="A164" s="31"/>
      <c r="B164" s="105" t="s">
        <v>82</v>
      </c>
      <c r="C164" s="105"/>
      <c r="D164" s="105"/>
      <c r="E164" s="31"/>
      <c r="F164" s="28"/>
      <c r="G164" s="28"/>
      <c r="H164" s="28"/>
      <c r="I164" s="28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</row>
    <row r="165" spans="1:304" s="29" customFormat="1" ht="24" x14ac:dyDescent="0.2">
      <c r="A165" s="31"/>
      <c r="B165" s="34"/>
      <c r="C165" s="62" t="s">
        <v>91</v>
      </c>
      <c r="D165" s="43" t="s">
        <v>35</v>
      </c>
      <c r="E165" s="18"/>
      <c r="F165" s="28"/>
      <c r="G165" s="28"/>
      <c r="H165" s="28"/>
      <c r="I165" s="28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</row>
    <row r="166" spans="1:304" s="29" customFormat="1" x14ac:dyDescent="0.2">
      <c r="A166" s="31"/>
      <c r="B166" s="22" t="s">
        <v>58</v>
      </c>
      <c r="C166" s="98">
        <v>3521</v>
      </c>
      <c r="D166" s="20">
        <v>9342</v>
      </c>
      <c r="E166" s="26"/>
      <c r="F166" s="28"/>
      <c r="G166" s="28"/>
      <c r="H166" s="28"/>
      <c r="I166" s="28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</row>
    <row r="167" spans="1:304" s="29" customFormat="1" x14ac:dyDescent="0.2">
      <c r="A167" s="31"/>
      <c r="B167" s="22" t="s">
        <v>59</v>
      </c>
      <c r="C167" s="98">
        <v>9947</v>
      </c>
      <c r="D167" s="22">
        <v>15882</v>
      </c>
      <c r="E167" s="26"/>
      <c r="F167" s="28"/>
      <c r="G167" s="28"/>
      <c r="H167" s="28"/>
      <c r="I167" s="28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</row>
    <row r="168" spans="1:304" s="29" customFormat="1" x14ac:dyDescent="0.2">
      <c r="A168" s="31"/>
      <c r="B168" s="22" t="s">
        <v>60</v>
      </c>
      <c r="C168" s="98">
        <v>11446</v>
      </c>
      <c r="D168" s="20">
        <v>16483</v>
      </c>
      <c r="E168" s="26"/>
      <c r="F168" s="28"/>
      <c r="G168" s="28"/>
      <c r="H168" s="28"/>
      <c r="I168" s="28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</row>
    <row r="169" spans="1:304" s="29" customFormat="1" x14ac:dyDescent="0.2">
      <c r="A169" s="31"/>
      <c r="B169" s="22" t="s">
        <v>61</v>
      </c>
      <c r="C169" s="98">
        <v>9865</v>
      </c>
      <c r="D169" s="22">
        <v>12477</v>
      </c>
      <c r="E169" s="30"/>
      <c r="F169" s="28"/>
      <c r="G169" s="28"/>
      <c r="H169" s="28"/>
      <c r="I169" s="28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</row>
    <row r="170" spans="1:304" s="29" customFormat="1" x14ac:dyDescent="0.2">
      <c r="A170" s="31"/>
      <c r="B170" s="22" t="s">
        <v>62</v>
      </c>
      <c r="C170" s="98">
        <v>7339</v>
      </c>
      <c r="D170" s="20">
        <v>11198</v>
      </c>
      <c r="E170" s="30"/>
      <c r="F170" s="28"/>
      <c r="G170" s="28"/>
      <c r="H170" s="28"/>
      <c r="I170" s="28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</row>
    <row r="171" spans="1:304" s="29" customFormat="1" x14ac:dyDescent="0.2">
      <c r="A171" s="31"/>
      <c r="B171" s="22" t="s">
        <v>23</v>
      </c>
      <c r="C171" s="98">
        <f>SUM(C166:C170)</f>
        <v>42118</v>
      </c>
      <c r="D171" s="22">
        <f>SUM(D166:D170)</f>
        <v>65382</v>
      </c>
      <c r="E171" s="18"/>
      <c r="F171" s="28"/>
      <c r="G171" s="28"/>
      <c r="H171" s="28"/>
      <c r="I171" s="28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</row>
    <row r="172" spans="1:304" s="29" customFormat="1" x14ac:dyDescent="0.2">
      <c r="A172" s="31"/>
      <c r="B172" s="51"/>
      <c r="C172" s="101"/>
      <c r="D172" s="51"/>
      <c r="E172" s="18"/>
      <c r="F172" s="28"/>
      <c r="G172" s="28"/>
      <c r="H172" s="28"/>
      <c r="I172" s="28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</row>
    <row r="173" spans="1:304" s="29" customFormat="1" ht="17.25" customHeight="1" x14ac:dyDescent="0.2">
      <c r="A173" s="31"/>
      <c r="B173" s="102" t="s">
        <v>101</v>
      </c>
      <c r="C173" s="18"/>
      <c r="D173" s="18"/>
      <c r="E173" s="26"/>
      <c r="F173" s="28"/>
      <c r="G173" s="28"/>
      <c r="H173" s="28"/>
      <c r="I173" s="28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</row>
    <row r="174" spans="1:304" s="29" customFormat="1" ht="31.5" customHeight="1" x14ac:dyDescent="0.2">
      <c r="A174" s="31"/>
      <c r="B174" s="103" t="s">
        <v>100</v>
      </c>
      <c r="C174" s="103"/>
      <c r="D174" s="103"/>
      <c r="E174" s="26"/>
      <c r="F174" s="28"/>
      <c r="G174" s="28"/>
      <c r="H174" s="28"/>
      <c r="I174" s="28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</row>
    <row r="175" spans="1:304" ht="52.5" customHeight="1" x14ac:dyDescent="0.2">
      <c r="B175" s="34"/>
      <c r="C175" s="60" t="s">
        <v>92</v>
      </c>
      <c r="D175" s="61" t="s">
        <v>93</v>
      </c>
      <c r="E175" s="18"/>
      <c r="F175" s="26"/>
      <c r="G175" s="26"/>
      <c r="H175" s="18"/>
      <c r="I175" s="18"/>
      <c r="J175" s="18"/>
      <c r="K175" s="18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</row>
    <row r="176" spans="1:304" s="63" customFormat="1" ht="26.45" customHeight="1" x14ac:dyDescent="0.2">
      <c r="A176" s="93"/>
      <c r="B176" s="36" t="s">
        <v>83</v>
      </c>
      <c r="C176" s="54">
        <v>362398</v>
      </c>
      <c r="D176" s="37">
        <v>19063230746</v>
      </c>
      <c r="E176" s="18"/>
      <c r="F176" s="26"/>
      <c r="G176" s="26"/>
      <c r="H176" s="64"/>
      <c r="I176" s="64"/>
      <c r="J176" s="64"/>
      <c r="K176" s="64"/>
    </row>
    <row r="177" spans="2:304" s="63" customFormat="1" ht="15.95" customHeight="1" x14ac:dyDescent="0.2">
      <c r="B177" s="24" t="s">
        <v>34</v>
      </c>
      <c r="C177" s="23">
        <v>1419</v>
      </c>
      <c r="D177" s="20">
        <v>129447821</v>
      </c>
      <c r="E177" s="18"/>
      <c r="F177" s="26"/>
      <c r="G177" s="26"/>
      <c r="H177" s="64"/>
      <c r="I177" s="64"/>
      <c r="J177" s="64"/>
      <c r="K177" s="64"/>
    </row>
    <row r="178" spans="2:304" ht="24.6" customHeight="1" x14ac:dyDescent="0.2">
      <c r="B178" s="24" t="s">
        <v>23</v>
      </c>
      <c r="C178" s="23">
        <f>SUM(C176:C177)</f>
        <v>363817</v>
      </c>
      <c r="D178" s="20">
        <f>SUM(D176:D177)</f>
        <v>19192678567</v>
      </c>
      <c r="E178" s="18"/>
      <c r="F178" s="18"/>
      <c r="G178" s="18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</row>
    <row r="179" spans="2:304" x14ac:dyDescent="0.2">
      <c r="B179" s="30"/>
      <c r="C179" s="30"/>
      <c r="D179" s="30"/>
      <c r="E179" s="18"/>
      <c r="F179" s="18"/>
      <c r="G179" s="18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</row>
    <row r="180" spans="2:304" x14ac:dyDescent="0.2">
      <c r="B180" s="30"/>
      <c r="C180" s="30"/>
      <c r="D180" s="30"/>
      <c r="E180" s="18"/>
      <c r="F180" s="18"/>
      <c r="G180" s="18"/>
      <c r="H180" s="18"/>
      <c r="I180" s="18"/>
      <c r="J180" s="18"/>
      <c r="K180" s="18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</row>
    <row r="181" spans="2:304" ht="24.95" customHeight="1" x14ac:dyDescent="0.2">
      <c r="B181" s="30"/>
      <c r="C181" s="30"/>
      <c r="D181" s="30"/>
      <c r="E181" s="18"/>
      <c r="F181" s="26"/>
      <c r="G181" s="26"/>
      <c r="H181" s="18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</row>
    <row r="182" spans="2:304" ht="24.6" customHeight="1" x14ac:dyDescent="0.2">
      <c r="B182" s="30"/>
      <c r="C182" s="30"/>
      <c r="D182" s="30"/>
      <c r="E182" s="18"/>
      <c r="F182" s="18"/>
      <c r="G182" s="18"/>
      <c r="H182" s="18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</row>
    <row r="183" spans="2:304" x14ac:dyDescent="0.2">
      <c r="B183" s="30"/>
      <c r="C183" s="30"/>
      <c r="D183" s="30"/>
      <c r="E183" s="18"/>
      <c r="F183" s="18"/>
      <c r="G183" s="18"/>
      <c r="H183" s="18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</row>
    <row r="184" spans="2:304" x14ac:dyDescent="0.2">
      <c r="B184" s="30"/>
      <c r="C184" s="30"/>
      <c r="D184" s="30"/>
      <c r="E184" s="26"/>
      <c r="F184" s="18"/>
      <c r="G184" s="18"/>
      <c r="H184" s="18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</row>
    <row r="185" spans="2:304" x14ac:dyDescent="0.2">
      <c r="B185" s="30"/>
      <c r="C185" s="30"/>
      <c r="D185" s="30"/>
      <c r="F185" s="18"/>
      <c r="G185" s="18"/>
      <c r="H185" s="18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</row>
    <row r="186" spans="2:304" x14ac:dyDescent="0.2">
      <c r="B186" s="30"/>
      <c r="C186" s="30"/>
      <c r="D186" s="30"/>
      <c r="F186" s="18"/>
      <c r="G186" s="18"/>
      <c r="H186" s="18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</row>
    <row r="187" spans="2:304" x14ac:dyDescent="0.2">
      <c r="B187" s="30"/>
      <c r="C187" s="30"/>
      <c r="D187" s="30"/>
      <c r="F187" s="18"/>
      <c r="G187" s="18"/>
      <c r="H187" s="18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</row>
    <row r="188" spans="2:304" x14ac:dyDescent="0.2">
      <c r="B188" s="30"/>
      <c r="C188" s="30"/>
      <c r="D188" s="30"/>
      <c r="F188" s="18"/>
      <c r="G188" s="18"/>
      <c r="H188" s="18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</row>
    <row r="189" spans="2:304" x14ac:dyDescent="0.2">
      <c r="B189" s="30"/>
      <c r="C189" s="30"/>
      <c r="D189" s="30"/>
      <c r="F189" s="18"/>
      <c r="G189" s="18"/>
      <c r="H189" s="18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</row>
    <row r="190" spans="2:304" x14ac:dyDescent="0.2">
      <c r="B190" s="30"/>
      <c r="C190" s="30"/>
      <c r="D190" s="30"/>
      <c r="F190" s="18"/>
      <c r="G190" s="18"/>
      <c r="H190" s="18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</row>
    <row r="191" spans="2:304" x14ac:dyDescent="0.2">
      <c r="B191" s="30"/>
      <c r="C191" s="30"/>
      <c r="D191" s="30"/>
      <c r="F191" s="18"/>
      <c r="G191" s="18"/>
      <c r="H191" s="18"/>
      <c r="I191" s="18"/>
      <c r="J191" s="18"/>
      <c r="K191" s="18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</row>
    <row r="192" spans="2:304" ht="24.95" customHeight="1" x14ac:dyDescent="0.2">
      <c r="B192" s="30"/>
      <c r="C192" s="30"/>
      <c r="D192" s="30"/>
      <c r="F192" s="26"/>
      <c r="G192" s="26"/>
      <c r="H192" s="18"/>
      <c r="I192" s="18"/>
      <c r="J192" s="18"/>
      <c r="K192" s="18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</row>
    <row r="193" spans="1:304" x14ac:dyDescent="0.2">
      <c r="A193" s="55"/>
      <c r="B193" s="30"/>
      <c r="C193" s="30"/>
      <c r="D193" s="30"/>
      <c r="F193" s="18"/>
      <c r="G193" s="18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</row>
    <row r="194" spans="1:304" ht="12.6" customHeight="1" x14ac:dyDescent="0.2">
      <c r="B194" s="30"/>
      <c r="C194" s="30"/>
      <c r="D194" s="30"/>
      <c r="F194" s="18"/>
      <c r="G194" s="18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</row>
    <row r="195" spans="1:304" x14ac:dyDescent="0.2">
      <c r="B195" s="30"/>
      <c r="C195" s="30"/>
      <c r="D195" s="30"/>
      <c r="F195" s="18"/>
      <c r="G195" s="18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</row>
    <row r="196" spans="1:304" x14ac:dyDescent="0.2">
      <c r="B196" s="30"/>
      <c r="C196" s="30"/>
      <c r="D196" s="30"/>
      <c r="F196" s="18"/>
      <c r="G196" s="18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</row>
    <row r="197" spans="1:304" s="30" customFormat="1" x14ac:dyDescent="0.2"/>
    <row r="198" spans="1:304" s="30" customFormat="1" x14ac:dyDescent="0.2"/>
    <row r="199" spans="1:304" s="30" customFormat="1" x14ac:dyDescent="0.2"/>
    <row r="200" spans="1:304" s="30" customFormat="1" x14ac:dyDescent="0.2"/>
    <row r="201" spans="1:304" s="30" customFormat="1" x14ac:dyDescent="0.2"/>
    <row r="202" spans="1:304" s="30" customFormat="1" x14ac:dyDescent="0.2"/>
    <row r="203" spans="1:304" s="30" customFormat="1" x14ac:dyDescent="0.2"/>
    <row r="204" spans="1:304" s="30" customFormat="1" x14ac:dyDescent="0.2"/>
    <row r="205" spans="1:304" s="30" customFormat="1" x14ac:dyDescent="0.2"/>
    <row r="206" spans="1:304" s="30" customFormat="1" x14ac:dyDescent="0.2"/>
    <row r="207" spans="1:304" s="30" customFormat="1" x14ac:dyDescent="0.2"/>
    <row r="208" spans="1:304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pans="2:4" s="30" customFormat="1" x14ac:dyDescent="0.2"/>
    <row r="242" spans="2:4" s="30" customFormat="1" x14ac:dyDescent="0.2"/>
    <row r="243" spans="2:4" s="30" customFormat="1" x14ac:dyDescent="0.2"/>
    <row r="244" spans="2:4" s="30" customFormat="1" x14ac:dyDescent="0.2"/>
    <row r="245" spans="2:4" s="30" customFormat="1" x14ac:dyDescent="0.2"/>
    <row r="246" spans="2:4" s="30" customFormat="1" x14ac:dyDescent="0.2"/>
    <row r="247" spans="2:4" s="30" customFormat="1" x14ac:dyDescent="0.2"/>
    <row r="248" spans="2:4" s="30" customFormat="1" x14ac:dyDescent="0.2"/>
    <row r="249" spans="2:4" s="30" customFormat="1" x14ac:dyDescent="0.2"/>
    <row r="250" spans="2:4" s="30" customFormat="1" x14ac:dyDescent="0.2"/>
    <row r="251" spans="2:4" s="30" customFormat="1" x14ac:dyDescent="0.2"/>
    <row r="252" spans="2:4" s="30" customFormat="1" x14ac:dyDescent="0.2"/>
    <row r="253" spans="2:4" s="30" customFormat="1" x14ac:dyDescent="0.2">
      <c r="B253" s="17"/>
      <c r="C253" s="17"/>
      <c r="D253" s="17"/>
    </row>
    <row r="254" spans="2:4" s="30" customFormat="1" x14ac:dyDescent="0.2">
      <c r="B254" s="17"/>
      <c r="C254" s="17"/>
      <c r="D254" s="17"/>
    </row>
    <row r="255" spans="2:4" s="30" customFormat="1" x14ac:dyDescent="0.2">
      <c r="B255" s="17"/>
      <c r="C255" s="17"/>
      <c r="D255" s="17"/>
    </row>
    <row r="256" spans="2:4" s="30" customFormat="1" x14ac:dyDescent="0.2">
      <c r="B256" s="17"/>
      <c r="C256" s="17"/>
      <c r="D256" s="17"/>
    </row>
    <row r="257" spans="2:4" s="30" customFormat="1" x14ac:dyDescent="0.2">
      <c r="B257" s="17"/>
      <c r="C257" s="17"/>
      <c r="D257" s="17"/>
    </row>
    <row r="258" spans="2:4" s="30" customFormat="1" x14ac:dyDescent="0.2">
      <c r="B258" s="17"/>
      <c r="C258" s="17"/>
      <c r="D258" s="17"/>
    </row>
    <row r="259" spans="2:4" s="30" customFormat="1" x14ac:dyDescent="0.2">
      <c r="B259" s="17"/>
      <c r="C259" s="17"/>
      <c r="D259" s="17"/>
    </row>
    <row r="260" spans="2:4" s="30" customFormat="1" x14ac:dyDescent="0.2">
      <c r="B260" s="17"/>
      <c r="C260" s="17"/>
      <c r="D260" s="17"/>
    </row>
    <row r="261" spans="2:4" s="30" customFormat="1" x14ac:dyDescent="0.2">
      <c r="B261" s="17"/>
      <c r="C261" s="17"/>
      <c r="D261" s="17"/>
    </row>
    <row r="262" spans="2:4" s="30" customFormat="1" x14ac:dyDescent="0.2">
      <c r="B262" s="17"/>
      <c r="C262" s="17"/>
      <c r="D262" s="17"/>
    </row>
    <row r="263" spans="2:4" s="30" customFormat="1" x14ac:dyDescent="0.2">
      <c r="B263" s="17"/>
      <c r="C263" s="17"/>
      <c r="D263" s="17"/>
    </row>
    <row r="264" spans="2:4" s="30" customFormat="1" x14ac:dyDescent="0.2">
      <c r="B264" s="17"/>
      <c r="C264" s="17"/>
      <c r="D264" s="17"/>
    </row>
    <row r="265" spans="2:4" s="30" customFormat="1" x14ac:dyDescent="0.2">
      <c r="B265" s="17"/>
      <c r="C265" s="17"/>
      <c r="D265" s="17"/>
    </row>
    <row r="266" spans="2:4" s="30" customFormat="1" x14ac:dyDescent="0.2">
      <c r="B266" s="17"/>
      <c r="C266" s="17"/>
      <c r="D266" s="17"/>
    </row>
    <row r="267" spans="2:4" s="30" customFormat="1" x14ac:dyDescent="0.2">
      <c r="B267" s="17"/>
      <c r="C267" s="17"/>
      <c r="D267" s="17"/>
    </row>
    <row r="268" spans="2:4" s="30" customFormat="1" x14ac:dyDescent="0.2">
      <c r="B268" s="17"/>
      <c r="C268" s="17"/>
      <c r="D268" s="17"/>
    </row>
    <row r="269" spans="2:4" s="30" customFormat="1" x14ac:dyDescent="0.2">
      <c r="B269" s="17"/>
      <c r="C269" s="17"/>
      <c r="D269" s="17"/>
    </row>
    <row r="270" spans="2:4" s="30" customFormat="1" x14ac:dyDescent="0.2">
      <c r="B270" s="17"/>
      <c r="C270" s="17"/>
      <c r="D270" s="17"/>
    </row>
  </sheetData>
  <mergeCells count="7">
    <mergeCell ref="B174:D174"/>
    <mergeCell ref="B2:G2"/>
    <mergeCell ref="B97:E97"/>
    <mergeCell ref="B134:D134"/>
    <mergeCell ref="B144:D144"/>
    <mergeCell ref="B164:D164"/>
    <mergeCell ref="B160:D160"/>
  </mergeCells>
  <pageMargins left="0.7" right="0.7" top="0.78740157499999996" bottom="0.78740157499999996" header="0.3" footer="0.3"/>
  <pageSetup orientation="landscape" r:id="rId1"/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1D25-3AE3-4E70-9FA3-1D9FC9780045}">
  <sheetPr>
    <pageSetUpPr fitToPage="1"/>
  </sheetPr>
  <dimension ref="A1:I21"/>
  <sheetViews>
    <sheetView workbookViewId="0">
      <selection activeCell="H17" sqref="H17"/>
    </sheetView>
  </sheetViews>
  <sheetFormatPr defaultColWidth="11.42578125" defaultRowHeight="15" x14ac:dyDescent="0.3"/>
  <cols>
    <col min="1" max="1" width="19.85546875" customWidth="1"/>
    <col min="2" max="6" width="12.85546875" customWidth="1"/>
  </cols>
  <sheetData>
    <row r="1" spans="1:9" s="1" customFormat="1" x14ac:dyDescent="0.3">
      <c r="A1" s="5" t="s">
        <v>12</v>
      </c>
    </row>
    <row r="2" spans="1:9" s="1" customFormat="1" x14ac:dyDescent="0.3">
      <c r="A2" s="1" t="s">
        <v>0</v>
      </c>
      <c r="B2" s="6">
        <v>2018</v>
      </c>
      <c r="C2" s="6">
        <v>2019</v>
      </c>
      <c r="D2" s="6">
        <v>2020</v>
      </c>
      <c r="E2" s="7">
        <v>2021</v>
      </c>
      <c r="F2" s="6">
        <v>2022</v>
      </c>
      <c r="G2" s="6">
        <v>2023</v>
      </c>
    </row>
    <row r="3" spans="1:9" s="1" customFormat="1" x14ac:dyDescent="0.3">
      <c r="A3" s="1" t="s">
        <v>3</v>
      </c>
      <c r="B3" s="2">
        <v>5352346</v>
      </c>
      <c r="C3" s="2">
        <v>5781693</v>
      </c>
      <c r="D3" s="2">
        <v>6100738</v>
      </c>
      <c r="E3" s="15" t="s">
        <v>13</v>
      </c>
      <c r="F3" s="12">
        <v>6093372</v>
      </c>
      <c r="G3" s="2">
        <v>6118882</v>
      </c>
    </row>
    <row r="4" spans="1:9" s="1" customFormat="1" x14ac:dyDescent="0.3">
      <c r="A4" s="1" t="s">
        <v>6</v>
      </c>
      <c r="B4" s="2">
        <v>5567843</v>
      </c>
      <c r="C4" s="2">
        <v>6065476</v>
      </c>
      <c r="D4" s="2">
        <v>5980109</v>
      </c>
      <c r="E4" s="14">
        <v>6257099</v>
      </c>
      <c r="F4" s="13">
        <v>6059555</v>
      </c>
      <c r="G4" s="2">
        <v>6192199</v>
      </c>
      <c r="I4" s="11"/>
    </row>
    <row r="5" spans="1:9" s="1" customFormat="1" x14ac:dyDescent="0.3">
      <c r="B5" s="2"/>
      <c r="C5" s="2"/>
      <c r="D5" s="2"/>
    </row>
    <row r="6" spans="1:9" s="1" customFormat="1" x14ac:dyDescent="0.3">
      <c r="A6" s="5" t="s">
        <v>16</v>
      </c>
    </row>
    <row r="7" spans="1:9" s="1" customFormat="1" x14ac:dyDescent="0.3">
      <c r="A7" s="1" t="s">
        <v>4</v>
      </c>
      <c r="B7" s="6">
        <v>2018</v>
      </c>
      <c r="C7" s="6">
        <v>2019</v>
      </c>
      <c r="D7" s="6">
        <v>2020</v>
      </c>
      <c r="E7" s="6">
        <v>2021</v>
      </c>
      <c r="F7" s="6">
        <v>2022</v>
      </c>
      <c r="G7" s="6">
        <v>2023</v>
      </c>
    </row>
    <row r="8" spans="1:9" s="1" customFormat="1" ht="30" x14ac:dyDescent="0.3">
      <c r="A8" s="8" t="s">
        <v>9</v>
      </c>
      <c r="B8" s="3">
        <v>89038.64</v>
      </c>
      <c r="C8" s="3">
        <v>100000.46</v>
      </c>
      <c r="D8" s="3">
        <v>114548.18</v>
      </c>
      <c r="E8" s="9" t="s">
        <v>14</v>
      </c>
      <c r="F8" s="3">
        <v>115227.66233599999</v>
      </c>
      <c r="G8" s="3">
        <v>121384.92</v>
      </c>
    </row>
    <row r="9" spans="1:9" s="1" customFormat="1" x14ac:dyDescent="0.3">
      <c r="A9" s="1" t="s">
        <v>8</v>
      </c>
      <c r="B9" s="3">
        <v>55046.36</v>
      </c>
      <c r="C9" s="3">
        <v>63757.35</v>
      </c>
      <c r="D9" s="3">
        <v>71968.479999999996</v>
      </c>
      <c r="E9" s="9" t="s">
        <v>15</v>
      </c>
      <c r="F9" s="2">
        <v>69477.581741999995</v>
      </c>
      <c r="G9" s="3">
        <v>72958.600000000006</v>
      </c>
    </row>
    <row r="10" spans="1:9" s="1" customFormat="1" x14ac:dyDescent="0.3"/>
    <row r="11" spans="1:9" s="1" customFormat="1" x14ac:dyDescent="0.3">
      <c r="A11" s="1" t="s">
        <v>5</v>
      </c>
      <c r="B11" s="6">
        <v>2018</v>
      </c>
      <c r="C11" s="6">
        <v>2019</v>
      </c>
      <c r="D11" s="6">
        <v>2020</v>
      </c>
      <c r="E11" s="6">
        <v>2021</v>
      </c>
      <c r="F11" s="6">
        <v>2022</v>
      </c>
      <c r="G11" s="6">
        <v>2023</v>
      </c>
    </row>
    <row r="12" spans="1:9" s="1" customFormat="1" ht="30" x14ac:dyDescent="0.3">
      <c r="A12" s="8" t="s">
        <v>7</v>
      </c>
      <c r="B12" s="3">
        <v>93850.45</v>
      </c>
      <c r="C12" s="3">
        <v>108749.27</v>
      </c>
      <c r="D12" s="3">
        <v>114316.08</v>
      </c>
      <c r="E12" s="4">
        <f>115340134875/1000000</f>
        <v>115340.134875</v>
      </c>
      <c r="F12" s="11">
        <v>116575.45</v>
      </c>
      <c r="G12" s="3">
        <v>124991.17</v>
      </c>
    </row>
    <row r="13" spans="1:9" s="1" customFormat="1" x14ac:dyDescent="0.3">
      <c r="A13" s="1" t="s">
        <v>8</v>
      </c>
      <c r="B13" s="3">
        <v>58132.73</v>
      </c>
      <c r="C13" s="3">
        <v>68734.25</v>
      </c>
      <c r="D13" s="3">
        <v>71267.75</v>
      </c>
      <c r="E13" s="4">
        <f>69978029209/1000000</f>
        <v>69978.029209</v>
      </c>
      <c r="F13" s="11">
        <v>70244.41</v>
      </c>
      <c r="G13" s="3">
        <v>75364.34</v>
      </c>
    </row>
    <row r="14" spans="1:9" s="1" customFormat="1" x14ac:dyDescent="0.3">
      <c r="B14" s="3"/>
      <c r="C14" s="3"/>
      <c r="D14" s="3"/>
    </row>
    <row r="15" spans="1:9" s="1" customFormat="1" x14ac:dyDescent="0.3">
      <c r="A15" s="5" t="s">
        <v>11</v>
      </c>
    </row>
    <row r="16" spans="1:9" s="1" customFormat="1" x14ac:dyDescent="0.3">
      <c r="A16" s="1" t="s">
        <v>0</v>
      </c>
      <c r="B16" s="6">
        <v>2018</v>
      </c>
      <c r="C16" s="6">
        <v>2019</v>
      </c>
      <c r="D16" s="6">
        <v>2020</v>
      </c>
      <c r="E16" s="6">
        <v>2021</v>
      </c>
      <c r="F16" s="6">
        <v>2022</v>
      </c>
      <c r="G16" s="6">
        <v>2023</v>
      </c>
    </row>
    <row r="17" spans="1:7" s="1" customFormat="1" x14ac:dyDescent="0.3">
      <c r="A17" s="1" t="s">
        <v>10</v>
      </c>
      <c r="B17" s="3">
        <v>17852.18</v>
      </c>
      <c r="C17" s="3">
        <v>19644.43</v>
      </c>
      <c r="D17" s="3">
        <v>21492.66</v>
      </c>
      <c r="E17" s="4">
        <v>23181.18</v>
      </c>
      <c r="F17" s="4">
        <v>22914.811298000001</v>
      </c>
      <c r="G17" s="3">
        <v>24989.22</v>
      </c>
    </row>
    <row r="18" spans="1:7" s="1" customFormat="1" x14ac:dyDescent="0.3">
      <c r="A18" s="1" t="s">
        <v>1</v>
      </c>
      <c r="B18" s="3">
        <v>18019.45</v>
      </c>
      <c r="C18" s="3">
        <v>18986.45</v>
      </c>
      <c r="D18" s="3">
        <v>19144.75</v>
      </c>
      <c r="E18" s="10">
        <f>E19-E17</f>
        <v>21076.129317999999</v>
      </c>
      <c r="F18" s="11">
        <v>23557</v>
      </c>
      <c r="G18" s="3">
        <v>21515.95</v>
      </c>
    </row>
    <row r="19" spans="1:7" s="1" customFormat="1" x14ac:dyDescent="0.3">
      <c r="A19" s="1" t="s">
        <v>2</v>
      </c>
      <c r="B19" s="3">
        <v>35871.629999999997</v>
      </c>
      <c r="C19" s="3">
        <v>38630.879999999997</v>
      </c>
      <c r="D19" s="3">
        <v>40637.410000000003</v>
      </c>
      <c r="E19" s="4">
        <f>44257309318/1000000</f>
        <v>44257.309318</v>
      </c>
      <c r="F19" s="11">
        <v>46471.81</v>
      </c>
      <c r="G19" s="3">
        <v>46505.17</v>
      </c>
    </row>
    <row r="20" spans="1:7" s="1" customFormat="1" x14ac:dyDescent="0.3"/>
    <row r="21" spans="1:7" ht="76.5" customHeight="1" x14ac:dyDescent="0.3">
      <c r="A21" s="108" t="s">
        <v>17</v>
      </c>
      <c r="B21" s="108"/>
      <c r="C21" s="108"/>
      <c r="D21" s="108"/>
      <c r="E21" s="108"/>
    </row>
  </sheetData>
  <mergeCells count="1">
    <mergeCell ref="A21:E21"/>
  </mergeCells>
  <pageMargins left="0.7" right="0.7" top="0.75" bottom="0.75" header="0.3" footer="0.3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6" ma:contentTypeDescription="Opprett et nytt dokument." ma:contentTypeScope="" ma:versionID="aa6140dbe32fc90c5abd0d26a220f2a1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2be50d2d13ee9e1d859abc55f3e07c3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8B831-D67C-47EB-8137-64CF9370A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8539D-1335-4FBC-B687-6BDDE19A4993}">
  <ds:schemaRefs>
    <ds:schemaRef ds:uri="13a737a5-652a-4f06-bae2-eff4ea091b65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75f0fcd-6e67-4f78-a319-55a18acbdd5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EC7E64-BB35-4C6D-86FF-E9FD44EB5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Inkassotall 2023</vt:lpstr>
      <vt:lpstr>Tidsserie 2018 - 2023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Børge Ulekleiv</dc:creator>
  <cp:lastModifiedBy>Børge Ulekleiv</cp:lastModifiedBy>
  <cp:lastPrinted>2023-03-24T11:06:35Z</cp:lastPrinted>
  <dcterms:created xsi:type="dcterms:W3CDTF">2021-09-09T06:06:33Z</dcterms:created>
  <dcterms:modified xsi:type="dcterms:W3CDTF">2024-04-05T11:14:50Z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