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600" windowHeight="12585"/>
  </bookViews>
  <sheets>
    <sheet name="Eiendomsmeglingsforetak" sheetId="2" r:id="rId1"/>
    <sheet name="Bolig salg" sheetId="3" r:id="rId2"/>
  </sheets>
  <calcPr calcId="145621"/>
</workbook>
</file>

<file path=xl/calcChain.xml><?xml version="1.0" encoding="utf-8"?>
<calcChain xmlns="http://schemas.openxmlformats.org/spreadsheetml/2006/main">
  <c r="E25" i="2" l="1"/>
  <c r="F25" i="2"/>
  <c r="G25" i="2"/>
  <c r="H25" i="2"/>
  <c r="I25" i="2"/>
  <c r="J25" i="2"/>
  <c r="K25" i="2"/>
  <c r="L25" i="2"/>
  <c r="M25" i="2"/>
  <c r="N25" i="2"/>
  <c r="O25" i="2"/>
  <c r="P25" i="2"/>
  <c r="Q25" i="2"/>
  <c r="D25" i="2"/>
  <c r="P8" i="2"/>
  <c r="Q8" i="2"/>
  <c r="R8" i="2"/>
  <c r="P9" i="2"/>
  <c r="Q9" i="2"/>
  <c r="R9" i="2"/>
  <c r="P10" i="2"/>
  <c r="Q10" i="2"/>
  <c r="R10" i="2"/>
  <c r="P11" i="2"/>
  <c r="Q11" i="2"/>
  <c r="R11" i="2"/>
  <c r="P12" i="2"/>
  <c r="Q12" i="2"/>
  <c r="R12" i="2"/>
  <c r="P13" i="2"/>
  <c r="Q13" i="2"/>
  <c r="R13" i="2"/>
  <c r="P14" i="2"/>
  <c r="Q14" i="2"/>
  <c r="R14" i="2"/>
  <c r="P15" i="2"/>
  <c r="Q15" i="2"/>
  <c r="R15" i="2"/>
  <c r="P16" i="2"/>
  <c r="Q16" i="2"/>
  <c r="R16" i="2"/>
  <c r="P17" i="2"/>
  <c r="Q17" i="2"/>
  <c r="R17" i="2"/>
  <c r="P18" i="2"/>
  <c r="Q18" i="2"/>
  <c r="R18" i="2"/>
  <c r="P19" i="2"/>
  <c r="Q19" i="2"/>
  <c r="R19" i="2"/>
  <c r="P20" i="2"/>
  <c r="Q20" i="2"/>
  <c r="R20" i="2"/>
  <c r="P21" i="2"/>
  <c r="Q21" i="2"/>
  <c r="R21" i="2"/>
  <c r="P22" i="2"/>
  <c r="Q22" i="2"/>
  <c r="R22" i="2"/>
  <c r="P23" i="2"/>
  <c r="Q23" i="2"/>
  <c r="R23" i="2"/>
  <c r="P24" i="2"/>
  <c r="Q24" i="2"/>
  <c r="R24" i="2"/>
  <c r="Q6" i="2"/>
  <c r="R6" i="2"/>
  <c r="P6" i="2"/>
  <c r="R7" i="2"/>
  <c r="R25" i="2" s="1"/>
  <c r="H7" i="2"/>
  <c r="Q7" i="2" s="1"/>
  <c r="G7" i="2"/>
  <c r="P7" i="2" s="1"/>
  <c r="L8" i="3"/>
  <c r="M8" i="3"/>
  <c r="N8" i="3"/>
  <c r="L9" i="3"/>
  <c r="M9" i="3"/>
  <c r="N9" i="3"/>
  <c r="L10" i="3"/>
  <c r="M10" i="3"/>
  <c r="N10" i="3"/>
  <c r="L11" i="3"/>
  <c r="M11" i="3"/>
  <c r="N11" i="3"/>
  <c r="L12" i="3"/>
  <c r="M12" i="3"/>
  <c r="N12" i="3"/>
  <c r="L13" i="3"/>
  <c r="M13" i="3"/>
  <c r="N13" i="3"/>
  <c r="L14" i="3"/>
  <c r="M14" i="3"/>
  <c r="N14" i="3"/>
  <c r="L15" i="3"/>
  <c r="M15" i="3"/>
  <c r="N15" i="3"/>
  <c r="L16" i="3"/>
  <c r="M16" i="3"/>
  <c r="N16" i="3"/>
  <c r="L17" i="3"/>
  <c r="M17" i="3"/>
  <c r="N17" i="3"/>
  <c r="L18" i="3"/>
  <c r="M18" i="3"/>
  <c r="N18" i="3"/>
  <c r="L19" i="3"/>
  <c r="M19" i="3"/>
  <c r="N19" i="3"/>
  <c r="L20" i="3"/>
  <c r="M20" i="3"/>
  <c r="N20" i="3"/>
  <c r="L21" i="3"/>
  <c r="M21" i="3"/>
  <c r="N21" i="3"/>
  <c r="L22" i="3"/>
  <c r="M22" i="3"/>
  <c r="N22" i="3"/>
  <c r="L23" i="3"/>
  <c r="M23" i="3"/>
  <c r="N23" i="3"/>
  <c r="L24" i="3"/>
  <c r="M24" i="3"/>
  <c r="N24" i="3"/>
  <c r="L25" i="3"/>
  <c r="M25" i="3"/>
  <c r="N25" i="3"/>
  <c r="M7" i="3"/>
  <c r="N7" i="3"/>
  <c r="L7" i="3"/>
  <c r="H8" i="3"/>
  <c r="G8" i="3"/>
  <c r="E26" i="3"/>
  <c r="F26" i="3"/>
  <c r="G26" i="3"/>
  <c r="H26" i="3"/>
  <c r="I26" i="3"/>
  <c r="N26" i="3" s="1"/>
  <c r="D26" i="3"/>
  <c r="M26" i="3" l="1"/>
  <c r="L26" i="3"/>
</calcChain>
</file>

<file path=xl/sharedStrings.xml><?xml version="1.0" encoding="utf-8"?>
<sst xmlns="http://schemas.openxmlformats.org/spreadsheetml/2006/main" count="156" uniqueCount="55">
  <si>
    <t>Meglervederlag</t>
  </si>
  <si>
    <t>Antall formidlinger</t>
  </si>
  <si>
    <t>Verdi formidlet</t>
  </si>
  <si>
    <t>01</t>
  </si>
  <si>
    <t>ØSTFOLD</t>
  </si>
  <si>
    <t>02</t>
  </si>
  <si>
    <t>AKERSHUS</t>
  </si>
  <si>
    <t>03</t>
  </si>
  <si>
    <t>OSLO</t>
  </si>
  <si>
    <t>04</t>
  </si>
  <si>
    <t>HEDMARK</t>
  </si>
  <si>
    <t>05</t>
  </si>
  <si>
    <t>OPPLAND</t>
  </si>
  <si>
    <t>06</t>
  </si>
  <si>
    <t>BUSKERUD</t>
  </si>
  <si>
    <t>07</t>
  </si>
  <si>
    <t>VESTFOLD</t>
  </si>
  <si>
    <t>08</t>
  </si>
  <si>
    <t>TELEMARK</t>
  </si>
  <si>
    <t>09</t>
  </si>
  <si>
    <t>AUST-AGDER</t>
  </si>
  <si>
    <t>10</t>
  </si>
  <si>
    <t>VEST-AGDER</t>
  </si>
  <si>
    <t>11</t>
  </si>
  <si>
    <t>ROGALAND</t>
  </si>
  <si>
    <t>12</t>
  </si>
  <si>
    <t>HORDALAND</t>
  </si>
  <si>
    <t>14</t>
  </si>
  <si>
    <t>SOGN OG FJORDANE</t>
  </si>
  <si>
    <t>15</t>
  </si>
  <si>
    <t>MØRE OG ROMSDAL</t>
  </si>
  <si>
    <t>16</t>
  </si>
  <si>
    <t>SØR-TRØNDELAG</t>
  </si>
  <si>
    <t>17</t>
  </si>
  <si>
    <t>NORD-TRØNDELAG</t>
  </si>
  <si>
    <t>18</t>
  </si>
  <si>
    <t>NORDLAND</t>
  </si>
  <si>
    <t>19</t>
  </si>
  <si>
    <t>TROMS</t>
  </si>
  <si>
    <t>20</t>
  </si>
  <si>
    <t>FINNMARK</t>
  </si>
  <si>
    <t>Sum:</t>
  </si>
  <si>
    <t>Omsetninger gjennom eiendomsmeglingsforetak 2013</t>
  </si>
  <si>
    <t>Boligeiendom</t>
  </si>
  <si>
    <t>Næringseiendom</t>
  </si>
  <si>
    <t>SUM</t>
  </si>
  <si>
    <t>Leie</t>
  </si>
  <si>
    <t>Salg</t>
  </si>
  <si>
    <t>Boligeiendom (salg) 2013 vs 2012  -  Eiendomsmeglerforetak</t>
  </si>
  <si>
    <t>Oversikten viser kun boligeiendommer solgt gjennom eiendomsmeglingsforetak.
Utleieformidlinger, næringsformidlinger og formidlinger gjennom advokater eller
boligbyggelag uten bevilling er ikke med i tallene.</t>
  </si>
  <si>
    <t>2012</t>
  </si>
  <si>
    <t>2013</t>
  </si>
  <si>
    <t>Antall
formidlinger</t>
  </si>
  <si>
    <t>Verdi
formidlet</t>
  </si>
  <si>
    <t>Prosentvis endring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</si>
</sst>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-#\ ###\ ###\ ##0"/>
  </numFmts>
  <fonts count="8" x14ac:knownFonts="1">
    <font>
      <sz val="10"/>
      <color rgb="FF000000"/>
      <name val="Arial"/>
    </font>
    <font>
      <sz val="6"/>
      <color rgb="FF000000"/>
      <name val="Arial"/>
    </font>
    <font>
      <sz val="10"/>
      <color rgb="FF000000"/>
      <name val="Arial"/>
    </font>
    <font>
      <b/>
      <sz val="12"/>
      <color rgb="FF000000"/>
      <name val="Arial"/>
    </font>
    <font>
      <sz val="12"/>
      <color rgb="FF000000"/>
      <name val="Arial"/>
    </font>
    <font>
      <b/>
      <sz val="9"/>
      <color rgb="FFFFFFFF"/>
      <name val="Arial"/>
    </font>
    <font>
      <sz val="9"/>
      <color rgb="FF000000"/>
      <name val="Arial"/>
    </font>
    <font>
      <sz val="9"/>
      <color rgb="FFFFFFFF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175B9"/>
        <bgColor rgb="FFFFFFFF"/>
      </patternFill>
    </fill>
    <fill>
      <patternFill patternType="solid">
        <fgColor rgb="FFF0F0F4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0">
    <xf numFmtId="0" fontId="0" fillId="0" borderId="0" xfId="0"/>
    <xf numFmtId="0" fontId="1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left"/>
    </xf>
    <xf numFmtId="49" fontId="5" fillId="3" borderId="2" xfId="0" applyNumberFormat="1" applyFont="1" applyFill="1" applyBorder="1" applyAlignment="1">
      <alignment horizontal="left"/>
    </xf>
    <xf numFmtId="49" fontId="6" fillId="2" borderId="3" xfId="0" applyNumberFormat="1" applyFont="1" applyFill="1" applyBorder="1" applyAlignment="1">
      <alignment horizontal="right" vertical="center"/>
    </xf>
    <xf numFmtId="164" fontId="6" fillId="4" borderId="3" xfId="0" applyNumberFormat="1" applyFont="1" applyFill="1" applyBorder="1" applyAlignment="1">
      <alignment horizontal="right"/>
    </xf>
    <xf numFmtId="164" fontId="6" fillId="2" borderId="3" xfId="0" applyNumberFormat="1" applyFont="1" applyFill="1" applyBorder="1" applyAlignment="1">
      <alignment horizontal="right" vertical="center"/>
    </xf>
    <xf numFmtId="164" fontId="6" fillId="2" borderId="3" xfId="0" applyNumberFormat="1" applyFont="1" applyFill="1" applyBorder="1" applyAlignment="1">
      <alignment horizontal="right"/>
    </xf>
    <xf numFmtId="49" fontId="6" fillId="2" borderId="3" xfId="0" applyNumberFormat="1" applyFont="1" applyFill="1" applyBorder="1" applyAlignment="1">
      <alignment horizontal="left" vertical="center"/>
    </xf>
    <xf numFmtId="49" fontId="5" fillId="3" borderId="2" xfId="0" applyNumberFormat="1" applyFont="1" applyFill="1" applyBorder="1" applyAlignment="1">
      <alignment horizontal="right"/>
    </xf>
    <xf numFmtId="0" fontId="5" fillId="3" borderId="2" xfId="0" applyFont="1" applyFill="1" applyBorder="1" applyAlignment="1">
      <alignment horizontal="right" wrapText="1"/>
    </xf>
    <xf numFmtId="49" fontId="7" fillId="2" borderId="0" xfId="0" applyNumberFormat="1" applyFont="1" applyFill="1" applyAlignment="1">
      <alignment horizontal="left"/>
    </xf>
    <xf numFmtId="49" fontId="7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right" vertical="center"/>
    </xf>
    <xf numFmtId="10" fontId="6" fillId="2" borderId="3" xfId="1" applyNumberFormat="1" applyFont="1" applyFill="1" applyBorder="1" applyAlignment="1">
      <alignment horizontal="right"/>
    </xf>
    <xf numFmtId="10" fontId="6" fillId="4" borderId="3" xfId="1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left"/>
    </xf>
    <xf numFmtId="49" fontId="5" fillId="3" borderId="2" xfId="0" applyNumberFormat="1" applyFont="1" applyFill="1" applyBorder="1" applyAlignment="1">
      <alignment horizontal="center"/>
    </xf>
    <xf numFmtId="49" fontId="6" fillId="2" borderId="3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wrapText="1"/>
    </xf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6"/>
  <sheetViews>
    <sheetView tabSelected="1" topLeftCell="B1" workbookViewId="0">
      <selection activeCell="I7" sqref="I7"/>
    </sheetView>
  </sheetViews>
  <sheetFormatPr baseColWidth="10" defaultRowHeight="12.75" x14ac:dyDescent="0.2"/>
  <cols>
    <col min="1" max="1" width="0.85546875" customWidth="1"/>
    <col min="2" max="2" width="3.140625" customWidth="1"/>
    <col min="3" max="18" width="14.7109375" customWidth="1"/>
    <col min="19" max="19" width="4.7109375" customWidth="1"/>
  </cols>
  <sheetData>
    <row r="1" spans="2:18" s="1" customFormat="1" ht="31.9" customHeight="1" x14ac:dyDescent="0.25">
      <c r="B1" s="16" t="s">
        <v>42</v>
      </c>
      <c r="C1" s="16"/>
      <c r="D1" s="16"/>
      <c r="E1" s="16"/>
    </row>
    <row r="2" spans="2:18" s="1" customFormat="1" ht="31.9" customHeight="1" x14ac:dyDescent="0.15"/>
    <row r="3" spans="2:18" s="1" customFormat="1" ht="18.2" customHeight="1" x14ac:dyDescent="0.2">
      <c r="B3" s="2"/>
      <c r="C3" s="2"/>
      <c r="D3" s="17" t="s">
        <v>43</v>
      </c>
      <c r="E3" s="17"/>
      <c r="F3" s="17"/>
      <c r="G3" s="17" t="s">
        <v>43</v>
      </c>
      <c r="H3" s="17"/>
      <c r="I3" s="17"/>
      <c r="J3" s="17" t="s">
        <v>44</v>
      </c>
      <c r="K3" s="17"/>
      <c r="L3" s="17"/>
      <c r="M3" s="17" t="s">
        <v>44</v>
      </c>
      <c r="N3" s="17"/>
      <c r="O3" s="17"/>
      <c r="P3" s="18" t="s">
        <v>45</v>
      </c>
      <c r="Q3" s="18"/>
      <c r="R3" s="18"/>
    </row>
    <row r="4" spans="2:18" s="1" customFormat="1" ht="18.2" customHeight="1" x14ac:dyDescent="0.2">
      <c r="B4" s="2"/>
      <c r="C4" s="2"/>
      <c r="D4" s="17" t="s">
        <v>46</v>
      </c>
      <c r="E4" s="17"/>
      <c r="F4" s="17"/>
      <c r="G4" s="17" t="s">
        <v>47</v>
      </c>
      <c r="H4" s="17"/>
      <c r="I4" s="17"/>
      <c r="J4" s="17" t="s">
        <v>46</v>
      </c>
      <c r="K4" s="17"/>
      <c r="L4" s="17"/>
      <c r="M4" s="17" t="s">
        <v>47</v>
      </c>
      <c r="N4" s="17"/>
      <c r="O4" s="17"/>
      <c r="P4" s="18"/>
      <c r="Q4" s="18"/>
      <c r="R4" s="18"/>
    </row>
    <row r="5" spans="2:18" s="1" customFormat="1" ht="18.2" customHeight="1" x14ac:dyDescent="0.2">
      <c r="B5" s="2"/>
      <c r="C5" s="2"/>
      <c r="D5" s="3" t="s">
        <v>0</v>
      </c>
      <c r="E5" s="3" t="s">
        <v>1</v>
      </c>
      <c r="F5" s="3" t="s">
        <v>2</v>
      </c>
      <c r="G5" s="3" t="s">
        <v>0</v>
      </c>
      <c r="H5" s="3" t="s">
        <v>1</v>
      </c>
      <c r="I5" s="3" t="s">
        <v>2</v>
      </c>
      <c r="J5" s="3" t="s">
        <v>0</v>
      </c>
      <c r="K5" s="3" t="s">
        <v>1</v>
      </c>
      <c r="L5" s="3" t="s">
        <v>2</v>
      </c>
      <c r="M5" s="3" t="s">
        <v>0</v>
      </c>
      <c r="N5" s="3" t="s">
        <v>1</v>
      </c>
      <c r="O5" s="3" t="s">
        <v>2</v>
      </c>
      <c r="P5" s="4" t="s">
        <v>0</v>
      </c>
      <c r="Q5" s="4" t="s">
        <v>1</v>
      </c>
      <c r="R5" s="4" t="s">
        <v>2</v>
      </c>
    </row>
    <row r="6" spans="2:18" s="1" customFormat="1" ht="18.2" customHeight="1" x14ac:dyDescent="0.2">
      <c r="B6" s="3" t="s">
        <v>3</v>
      </c>
      <c r="C6" s="3" t="s">
        <v>4</v>
      </c>
      <c r="D6" s="5">
        <v>0</v>
      </c>
      <c r="E6" s="5">
        <v>0</v>
      </c>
      <c r="F6" s="5">
        <v>0</v>
      </c>
      <c r="G6" s="5">
        <v>151283445</v>
      </c>
      <c r="H6" s="5">
        <v>3411</v>
      </c>
      <c r="I6" s="5">
        <v>6699731834</v>
      </c>
      <c r="J6" s="5">
        <v>3399257</v>
      </c>
      <c r="K6" s="5">
        <v>73</v>
      </c>
      <c r="L6" s="5">
        <v>41952966</v>
      </c>
      <c r="M6" s="5">
        <v>6461200</v>
      </c>
      <c r="N6" s="5">
        <v>65</v>
      </c>
      <c r="O6" s="5">
        <v>313657810</v>
      </c>
      <c r="P6" s="6">
        <f>D6+G6+J6+M6</f>
        <v>161143902</v>
      </c>
      <c r="Q6" s="6">
        <f t="shared" ref="Q6:R6" si="0">E6+H6+K6+N6</f>
        <v>3549</v>
      </c>
      <c r="R6" s="6">
        <f t="shared" si="0"/>
        <v>7055342610</v>
      </c>
    </row>
    <row r="7" spans="2:18" s="1" customFormat="1" ht="18.2" customHeight="1" x14ac:dyDescent="0.2">
      <c r="B7" s="3" t="s">
        <v>5</v>
      </c>
      <c r="C7" s="3" t="s">
        <v>6</v>
      </c>
      <c r="D7" s="7">
        <v>4673857</v>
      </c>
      <c r="E7" s="7">
        <v>658</v>
      </c>
      <c r="F7" s="7">
        <v>89532324</v>
      </c>
      <c r="G7" s="7">
        <f>420375074+943708</f>
        <v>421318782</v>
      </c>
      <c r="H7" s="7">
        <f>7830+26</f>
        <v>7856</v>
      </c>
      <c r="I7" s="7">
        <v>24005655366</v>
      </c>
      <c r="J7" s="7">
        <v>3697875</v>
      </c>
      <c r="K7" s="7">
        <v>41</v>
      </c>
      <c r="L7" s="7">
        <v>26051107</v>
      </c>
      <c r="M7" s="7">
        <v>4043746</v>
      </c>
      <c r="N7" s="7">
        <v>26</v>
      </c>
      <c r="O7" s="7">
        <v>323447500</v>
      </c>
      <c r="P7" s="6">
        <f t="shared" ref="P7:P24" si="1">D7+G7+J7+M7</f>
        <v>433734260</v>
      </c>
      <c r="Q7" s="6">
        <f t="shared" ref="Q7:Q24" si="2">E7+H7+K7+N7</f>
        <v>8581</v>
      </c>
      <c r="R7" s="6">
        <f t="shared" ref="R7:R24" si="3">F7+I7+L7+O7</f>
        <v>24444686297</v>
      </c>
    </row>
    <row r="8" spans="2:18" s="1" customFormat="1" ht="18.2" customHeight="1" x14ac:dyDescent="0.2">
      <c r="B8" s="3" t="s">
        <v>7</v>
      </c>
      <c r="C8" s="3" t="s">
        <v>8</v>
      </c>
      <c r="D8" s="5">
        <v>17652088</v>
      </c>
      <c r="E8" s="5">
        <v>2065</v>
      </c>
      <c r="F8" s="5">
        <v>317019186</v>
      </c>
      <c r="G8" s="5">
        <v>771598354</v>
      </c>
      <c r="H8" s="5">
        <v>17160</v>
      </c>
      <c r="I8" s="5">
        <v>49233926106</v>
      </c>
      <c r="J8" s="5">
        <v>76143755</v>
      </c>
      <c r="K8" s="5">
        <v>621</v>
      </c>
      <c r="L8" s="5">
        <v>712792778</v>
      </c>
      <c r="M8" s="5">
        <v>116498120</v>
      </c>
      <c r="N8" s="5">
        <v>152</v>
      </c>
      <c r="O8" s="5">
        <v>14339104869</v>
      </c>
      <c r="P8" s="6">
        <f t="shared" si="1"/>
        <v>981892317</v>
      </c>
      <c r="Q8" s="6">
        <f t="shared" si="2"/>
        <v>19998</v>
      </c>
      <c r="R8" s="6">
        <f t="shared" si="3"/>
        <v>64602842939</v>
      </c>
    </row>
    <row r="9" spans="2:18" s="1" customFormat="1" ht="18.2" customHeight="1" x14ac:dyDescent="0.2">
      <c r="B9" s="3" t="s">
        <v>9</v>
      </c>
      <c r="C9" s="3" t="s">
        <v>10</v>
      </c>
      <c r="D9" s="7">
        <v>38500</v>
      </c>
      <c r="E9" s="7">
        <v>5</v>
      </c>
      <c r="F9" s="7">
        <v>456400</v>
      </c>
      <c r="G9" s="7">
        <v>87944138</v>
      </c>
      <c r="H9" s="7">
        <v>1968</v>
      </c>
      <c r="I9" s="7">
        <v>3536125536</v>
      </c>
      <c r="J9" s="7">
        <v>0</v>
      </c>
      <c r="K9" s="7">
        <v>0</v>
      </c>
      <c r="L9" s="7">
        <v>0</v>
      </c>
      <c r="M9" s="7">
        <v>1300793</v>
      </c>
      <c r="N9" s="7">
        <v>19</v>
      </c>
      <c r="O9" s="7">
        <v>85410650</v>
      </c>
      <c r="P9" s="6">
        <f t="shared" si="1"/>
        <v>89283431</v>
      </c>
      <c r="Q9" s="6">
        <f t="shared" si="2"/>
        <v>1992</v>
      </c>
      <c r="R9" s="6">
        <f t="shared" si="3"/>
        <v>3621992586</v>
      </c>
    </row>
    <row r="10" spans="2:18" s="1" customFormat="1" ht="18.2" customHeight="1" x14ac:dyDescent="0.2">
      <c r="B10" s="3" t="s">
        <v>11</v>
      </c>
      <c r="C10" s="3" t="s">
        <v>12</v>
      </c>
      <c r="D10" s="5">
        <v>0</v>
      </c>
      <c r="E10" s="5">
        <v>0</v>
      </c>
      <c r="F10" s="5">
        <v>0</v>
      </c>
      <c r="G10" s="5">
        <v>72976094</v>
      </c>
      <c r="H10" s="5">
        <v>1558</v>
      </c>
      <c r="I10" s="5">
        <v>2931162179</v>
      </c>
      <c r="J10" s="5">
        <v>470500</v>
      </c>
      <c r="K10" s="5">
        <v>4</v>
      </c>
      <c r="L10" s="5">
        <v>4780304</v>
      </c>
      <c r="M10" s="5">
        <v>7213043</v>
      </c>
      <c r="N10" s="5">
        <v>24</v>
      </c>
      <c r="O10" s="5">
        <v>1179168163</v>
      </c>
      <c r="P10" s="6">
        <f t="shared" si="1"/>
        <v>80659637</v>
      </c>
      <c r="Q10" s="6">
        <f t="shared" si="2"/>
        <v>1586</v>
      </c>
      <c r="R10" s="6">
        <f t="shared" si="3"/>
        <v>4115110646</v>
      </c>
    </row>
    <row r="11" spans="2:18" s="1" customFormat="1" ht="18.2" customHeight="1" x14ac:dyDescent="0.2">
      <c r="B11" s="3" t="s">
        <v>13</v>
      </c>
      <c r="C11" s="3" t="s">
        <v>14</v>
      </c>
      <c r="D11" s="7">
        <v>943774</v>
      </c>
      <c r="E11" s="7">
        <v>115</v>
      </c>
      <c r="F11" s="7">
        <v>13800036</v>
      </c>
      <c r="G11" s="7">
        <v>164160804</v>
      </c>
      <c r="H11" s="7">
        <v>3696</v>
      </c>
      <c r="I11" s="7">
        <v>8398248319</v>
      </c>
      <c r="J11" s="7">
        <v>2915514</v>
      </c>
      <c r="K11" s="7">
        <v>65</v>
      </c>
      <c r="L11" s="7">
        <v>22919275</v>
      </c>
      <c r="M11" s="7">
        <v>3910594</v>
      </c>
      <c r="N11" s="7">
        <v>43</v>
      </c>
      <c r="O11" s="7">
        <v>245965220</v>
      </c>
      <c r="P11" s="6">
        <f t="shared" si="1"/>
        <v>171930686</v>
      </c>
      <c r="Q11" s="6">
        <f t="shared" si="2"/>
        <v>3919</v>
      </c>
      <c r="R11" s="6">
        <f t="shared" si="3"/>
        <v>8680932850</v>
      </c>
    </row>
    <row r="12" spans="2:18" s="1" customFormat="1" ht="18.2" customHeight="1" x14ac:dyDescent="0.2">
      <c r="B12" s="3" t="s">
        <v>15</v>
      </c>
      <c r="C12" s="3" t="s">
        <v>16</v>
      </c>
      <c r="D12" s="5">
        <v>565020</v>
      </c>
      <c r="E12" s="5">
        <v>123</v>
      </c>
      <c r="F12" s="5">
        <v>11667580</v>
      </c>
      <c r="G12" s="5">
        <v>139428478</v>
      </c>
      <c r="H12" s="5">
        <v>3658</v>
      </c>
      <c r="I12" s="5">
        <v>7548424308</v>
      </c>
      <c r="J12" s="5">
        <v>2604098</v>
      </c>
      <c r="K12" s="5">
        <v>84</v>
      </c>
      <c r="L12" s="5">
        <v>89746887</v>
      </c>
      <c r="M12" s="5">
        <v>6782032</v>
      </c>
      <c r="N12" s="5">
        <v>61</v>
      </c>
      <c r="O12" s="5">
        <v>417055008</v>
      </c>
      <c r="P12" s="6">
        <f t="shared" si="1"/>
        <v>149379628</v>
      </c>
      <c r="Q12" s="6">
        <f t="shared" si="2"/>
        <v>3926</v>
      </c>
      <c r="R12" s="6">
        <f t="shared" si="3"/>
        <v>8066893783</v>
      </c>
    </row>
    <row r="13" spans="2:18" s="1" customFormat="1" ht="18.2" customHeight="1" x14ac:dyDescent="0.2">
      <c r="B13" s="3" t="s">
        <v>17</v>
      </c>
      <c r="C13" s="3" t="s">
        <v>18</v>
      </c>
      <c r="D13" s="7">
        <v>18125</v>
      </c>
      <c r="E13" s="7">
        <v>1</v>
      </c>
      <c r="F13" s="7">
        <v>75000</v>
      </c>
      <c r="G13" s="7">
        <v>70658824</v>
      </c>
      <c r="H13" s="7">
        <v>1608</v>
      </c>
      <c r="I13" s="7">
        <v>2996896554</v>
      </c>
      <c r="J13" s="7">
        <v>0</v>
      </c>
      <c r="K13" s="7">
        <v>0</v>
      </c>
      <c r="L13" s="7">
        <v>0</v>
      </c>
      <c r="M13" s="7">
        <v>368845</v>
      </c>
      <c r="N13" s="7">
        <v>9</v>
      </c>
      <c r="O13" s="7">
        <v>29022500</v>
      </c>
      <c r="P13" s="6">
        <f t="shared" si="1"/>
        <v>71045794</v>
      </c>
      <c r="Q13" s="6">
        <f t="shared" si="2"/>
        <v>1618</v>
      </c>
      <c r="R13" s="6">
        <f t="shared" si="3"/>
        <v>3025994054</v>
      </c>
    </row>
    <row r="14" spans="2:18" s="1" customFormat="1" ht="18.2" customHeight="1" x14ac:dyDescent="0.2">
      <c r="B14" s="3" t="s">
        <v>19</v>
      </c>
      <c r="C14" s="3" t="s">
        <v>20</v>
      </c>
      <c r="D14" s="5">
        <v>0</v>
      </c>
      <c r="E14" s="5">
        <v>0</v>
      </c>
      <c r="F14" s="5">
        <v>0</v>
      </c>
      <c r="G14" s="5">
        <v>44483007</v>
      </c>
      <c r="H14" s="5">
        <v>967</v>
      </c>
      <c r="I14" s="5">
        <v>2099880488</v>
      </c>
      <c r="J14" s="5">
        <v>0</v>
      </c>
      <c r="K14" s="5">
        <v>0</v>
      </c>
      <c r="L14" s="5">
        <v>0</v>
      </c>
      <c r="M14" s="5">
        <v>416471</v>
      </c>
      <c r="N14" s="5">
        <v>8</v>
      </c>
      <c r="O14" s="5">
        <v>25260000</v>
      </c>
      <c r="P14" s="6">
        <f t="shared" si="1"/>
        <v>44899478</v>
      </c>
      <c r="Q14" s="6">
        <f t="shared" si="2"/>
        <v>975</v>
      </c>
      <c r="R14" s="6">
        <f t="shared" si="3"/>
        <v>2125140488</v>
      </c>
    </row>
    <row r="15" spans="2:18" s="1" customFormat="1" ht="18.2" customHeight="1" x14ac:dyDescent="0.2">
      <c r="B15" s="3" t="s">
        <v>21</v>
      </c>
      <c r="C15" s="3" t="s">
        <v>22</v>
      </c>
      <c r="D15" s="7">
        <v>50904</v>
      </c>
      <c r="E15" s="7">
        <v>5</v>
      </c>
      <c r="F15" s="7">
        <v>610800</v>
      </c>
      <c r="G15" s="7">
        <v>117390563</v>
      </c>
      <c r="H15" s="7">
        <v>2512</v>
      </c>
      <c r="I15" s="7">
        <v>6225619985</v>
      </c>
      <c r="J15" s="7">
        <v>4643307</v>
      </c>
      <c r="K15" s="7">
        <v>47</v>
      </c>
      <c r="L15" s="7">
        <v>31548963</v>
      </c>
      <c r="M15" s="7">
        <v>2458162</v>
      </c>
      <c r="N15" s="7">
        <v>29</v>
      </c>
      <c r="O15" s="7">
        <v>162895500</v>
      </c>
      <c r="P15" s="6">
        <f t="shared" si="1"/>
        <v>124542936</v>
      </c>
      <c r="Q15" s="6">
        <f t="shared" si="2"/>
        <v>2593</v>
      </c>
      <c r="R15" s="6">
        <f t="shared" si="3"/>
        <v>6420675248</v>
      </c>
    </row>
    <row r="16" spans="2:18" s="1" customFormat="1" ht="18.2" customHeight="1" x14ac:dyDescent="0.2">
      <c r="B16" s="3" t="s">
        <v>23</v>
      </c>
      <c r="C16" s="3" t="s">
        <v>24</v>
      </c>
      <c r="D16" s="5">
        <v>7302322</v>
      </c>
      <c r="E16" s="5">
        <v>434</v>
      </c>
      <c r="F16" s="5">
        <v>92835848</v>
      </c>
      <c r="G16" s="5">
        <v>326699486</v>
      </c>
      <c r="H16" s="5">
        <v>6445</v>
      </c>
      <c r="I16" s="5">
        <v>20057778137</v>
      </c>
      <c r="J16" s="5">
        <v>7289328</v>
      </c>
      <c r="K16" s="5">
        <v>63</v>
      </c>
      <c r="L16" s="5">
        <v>85234200</v>
      </c>
      <c r="M16" s="5">
        <v>8822738</v>
      </c>
      <c r="N16" s="5">
        <v>68</v>
      </c>
      <c r="O16" s="5">
        <v>558783387</v>
      </c>
      <c r="P16" s="6">
        <f t="shared" si="1"/>
        <v>350113874</v>
      </c>
      <c r="Q16" s="6">
        <f t="shared" si="2"/>
        <v>7010</v>
      </c>
      <c r="R16" s="6">
        <f t="shared" si="3"/>
        <v>20794631572</v>
      </c>
    </row>
    <row r="17" spans="2:18" s="1" customFormat="1" ht="18.2" customHeight="1" x14ac:dyDescent="0.2">
      <c r="B17" s="3" t="s">
        <v>25</v>
      </c>
      <c r="C17" s="3" t="s">
        <v>26</v>
      </c>
      <c r="D17" s="7">
        <v>1648028</v>
      </c>
      <c r="E17" s="7">
        <v>202</v>
      </c>
      <c r="F17" s="7">
        <v>40284764</v>
      </c>
      <c r="G17" s="7">
        <v>368730509</v>
      </c>
      <c r="H17" s="7">
        <v>6182</v>
      </c>
      <c r="I17" s="7">
        <v>15234407199</v>
      </c>
      <c r="J17" s="7">
        <v>6244175</v>
      </c>
      <c r="K17" s="7">
        <v>50</v>
      </c>
      <c r="L17" s="7">
        <v>300712195</v>
      </c>
      <c r="M17" s="7">
        <v>16893414</v>
      </c>
      <c r="N17" s="7">
        <v>57</v>
      </c>
      <c r="O17" s="7">
        <v>1859442604</v>
      </c>
      <c r="P17" s="6">
        <f t="shared" si="1"/>
        <v>393516126</v>
      </c>
      <c r="Q17" s="6">
        <f t="shared" si="2"/>
        <v>6491</v>
      </c>
      <c r="R17" s="6">
        <f t="shared" si="3"/>
        <v>17434846762</v>
      </c>
    </row>
    <row r="18" spans="2:18" s="1" customFormat="1" ht="18.2" customHeight="1" x14ac:dyDescent="0.2">
      <c r="B18" s="3" t="s">
        <v>27</v>
      </c>
      <c r="C18" s="3" t="s">
        <v>28</v>
      </c>
      <c r="D18" s="5">
        <v>0</v>
      </c>
      <c r="E18" s="5">
        <v>0</v>
      </c>
      <c r="F18" s="5">
        <v>0</v>
      </c>
      <c r="G18" s="5">
        <v>12430230</v>
      </c>
      <c r="H18" s="5">
        <v>447</v>
      </c>
      <c r="I18" s="5">
        <v>983370981</v>
      </c>
      <c r="J18" s="5">
        <v>0</v>
      </c>
      <c r="K18" s="5">
        <v>0</v>
      </c>
      <c r="L18" s="5">
        <v>0</v>
      </c>
      <c r="M18" s="5">
        <v>212296</v>
      </c>
      <c r="N18" s="5">
        <v>7</v>
      </c>
      <c r="O18" s="5">
        <v>23646570</v>
      </c>
      <c r="P18" s="6">
        <f t="shared" si="1"/>
        <v>12642526</v>
      </c>
      <c r="Q18" s="6">
        <f t="shared" si="2"/>
        <v>454</v>
      </c>
      <c r="R18" s="6">
        <f t="shared" si="3"/>
        <v>1007017551</v>
      </c>
    </row>
    <row r="19" spans="2:18" s="1" customFormat="1" ht="18.2" customHeight="1" x14ac:dyDescent="0.2">
      <c r="B19" s="3" t="s">
        <v>29</v>
      </c>
      <c r="C19" s="3" t="s">
        <v>30</v>
      </c>
      <c r="D19" s="7">
        <v>160293</v>
      </c>
      <c r="E19" s="7">
        <v>3</v>
      </c>
      <c r="F19" s="7">
        <v>956892</v>
      </c>
      <c r="G19" s="7">
        <v>98348143</v>
      </c>
      <c r="H19" s="7">
        <v>2014</v>
      </c>
      <c r="I19" s="7">
        <v>4459522392</v>
      </c>
      <c r="J19" s="7">
        <v>273372</v>
      </c>
      <c r="K19" s="7">
        <v>6</v>
      </c>
      <c r="L19" s="7">
        <v>1438605</v>
      </c>
      <c r="M19" s="7">
        <v>1176872</v>
      </c>
      <c r="N19" s="7">
        <v>13</v>
      </c>
      <c r="O19" s="7">
        <v>63148142</v>
      </c>
      <c r="P19" s="6">
        <f t="shared" si="1"/>
        <v>99958680</v>
      </c>
      <c r="Q19" s="6">
        <f t="shared" si="2"/>
        <v>2036</v>
      </c>
      <c r="R19" s="6">
        <f t="shared" si="3"/>
        <v>4525066031</v>
      </c>
    </row>
    <row r="20" spans="2:18" s="1" customFormat="1" ht="18.2" customHeight="1" x14ac:dyDescent="0.2">
      <c r="B20" s="3" t="s">
        <v>31</v>
      </c>
      <c r="C20" s="3" t="s">
        <v>32</v>
      </c>
      <c r="D20" s="5">
        <v>1300762</v>
      </c>
      <c r="E20" s="5">
        <v>173</v>
      </c>
      <c r="F20" s="5">
        <v>25156536</v>
      </c>
      <c r="G20" s="5">
        <v>270009514</v>
      </c>
      <c r="H20" s="5">
        <v>4493</v>
      </c>
      <c r="I20" s="5">
        <v>12450915609</v>
      </c>
      <c r="J20" s="5">
        <v>8014335</v>
      </c>
      <c r="K20" s="5">
        <v>118</v>
      </c>
      <c r="L20" s="5">
        <v>67916834</v>
      </c>
      <c r="M20" s="5">
        <v>13192333</v>
      </c>
      <c r="N20" s="5">
        <v>49</v>
      </c>
      <c r="O20" s="5">
        <v>1277308000</v>
      </c>
      <c r="P20" s="6">
        <f t="shared" si="1"/>
        <v>292516944</v>
      </c>
      <c r="Q20" s="6">
        <f t="shared" si="2"/>
        <v>4833</v>
      </c>
      <c r="R20" s="6">
        <f t="shared" si="3"/>
        <v>13821296979</v>
      </c>
    </row>
    <row r="21" spans="2:18" s="1" customFormat="1" ht="18.2" customHeight="1" x14ac:dyDescent="0.2">
      <c r="B21" s="3" t="s">
        <v>33</v>
      </c>
      <c r="C21" s="3" t="s">
        <v>34</v>
      </c>
      <c r="D21" s="7"/>
      <c r="E21" s="7"/>
      <c r="F21" s="7"/>
      <c r="G21" s="7">
        <v>61325695</v>
      </c>
      <c r="H21" s="7">
        <v>1379</v>
      </c>
      <c r="I21" s="7">
        <v>2503580675</v>
      </c>
      <c r="J21" s="7">
        <v>47115</v>
      </c>
      <c r="K21" s="7">
        <v>1</v>
      </c>
      <c r="L21" s="7">
        <v>314100</v>
      </c>
      <c r="M21" s="7">
        <v>242272</v>
      </c>
      <c r="N21" s="7">
        <v>5</v>
      </c>
      <c r="O21" s="7">
        <v>15700000</v>
      </c>
      <c r="P21" s="6">
        <f t="shared" si="1"/>
        <v>61615082</v>
      </c>
      <c r="Q21" s="6">
        <f t="shared" si="2"/>
        <v>1385</v>
      </c>
      <c r="R21" s="6">
        <f t="shared" si="3"/>
        <v>2519594775</v>
      </c>
    </row>
    <row r="22" spans="2:18" s="1" customFormat="1" ht="18.2" customHeight="1" x14ac:dyDescent="0.2">
      <c r="B22" s="3" t="s">
        <v>35</v>
      </c>
      <c r="C22" s="3" t="s">
        <v>36</v>
      </c>
      <c r="D22" s="5">
        <v>0</v>
      </c>
      <c r="E22" s="5">
        <v>0</v>
      </c>
      <c r="F22" s="5">
        <v>0</v>
      </c>
      <c r="G22" s="5">
        <v>64958663</v>
      </c>
      <c r="H22" s="5">
        <v>1702</v>
      </c>
      <c r="I22" s="5">
        <v>3217777294</v>
      </c>
      <c r="J22" s="5">
        <v>126377</v>
      </c>
      <c r="K22" s="5">
        <v>3</v>
      </c>
      <c r="L22" s="5">
        <v>1600831</v>
      </c>
      <c r="M22" s="5">
        <v>1325266</v>
      </c>
      <c r="N22" s="5">
        <v>19</v>
      </c>
      <c r="O22" s="5">
        <v>122369000</v>
      </c>
      <c r="P22" s="6">
        <f t="shared" si="1"/>
        <v>66410306</v>
      </c>
      <c r="Q22" s="6">
        <f t="shared" si="2"/>
        <v>1724</v>
      </c>
      <c r="R22" s="6">
        <f t="shared" si="3"/>
        <v>3341747125</v>
      </c>
    </row>
    <row r="23" spans="2:18" s="1" customFormat="1" ht="18.2" customHeight="1" x14ac:dyDescent="0.2">
      <c r="B23" s="3" t="s">
        <v>37</v>
      </c>
      <c r="C23" s="3" t="s">
        <v>38</v>
      </c>
      <c r="D23" s="7">
        <v>0</v>
      </c>
      <c r="E23" s="7">
        <v>0</v>
      </c>
      <c r="F23" s="7">
        <v>0</v>
      </c>
      <c r="G23" s="7">
        <v>59778773</v>
      </c>
      <c r="H23" s="7">
        <v>1404</v>
      </c>
      <c r="I23" s="7">
        <v>3255915733</v>
      </c>
      <c r="J23" s="7">
        <v>1004144</v>
      </c>
      <c r="K23" s="7">
        <v>12</v>
      </c>
      <c r="L23" s="7">
        <v>7303631</v>
      </c>
      <c r="M23" s="7">
        <v>1683004</v>
      </c>
      <c r="N23" s="7">
        <v>8</v>
      </c>
      <c r="O23" s="7">
        <v>58150000</v>
      </c>
      <c r="P23" s="6">
        <f t="shared" si="1"/>
        <v>62465921</v>
      </c>
      <c r="Q23" s="6">
        <f t="shared" si="2"/>
        <v>1424</v>
      </c>
      <c r="R23" s="6">
        <f t="shared" si="3"/>
        <v>3321369364</v>
      </c>
    </row>
    <row r="24" spans="2:18" s="1" customFormat="1" ht="18.2" customHeight="1" x14ac:dyDescent="0.2">
      <c r="B24" s="3" t="s">
        <v>39</v>
      </c>
      <c r="C24" s="3" t="s">
        <v>40</v>
      </c>
      <c r="D24" s="5">
        <v>0</v>
      </c>
      <c r="E24" s="5">
        <v>0</v>
      </c>
      <c r="F24" s="5">
        <v>0</v>
      </c>
      <c r="G24" s="5">
        <v>15472446</v>
      </c>
      <c r="H24" s="5">
        <v>336</v>
      </c>
      <c r="I24" s="5">
        <v>733398120</v>
      </c>
      <c r="J24" s="5">
        <v>0</v>
      </c>
      <c r="K24" s="5">
        <v>0</v>
      </c>
      <c r="L24" s="5">
        <v>0</v>
      </c>
      <c r="M24" s="5">
        <v>20000</v>
      </c>
      <c r="N24" s="5">
        <v>1</v>
      </c>
      <c r="O24" s="5">
        <v>2350000</v>
      </c>
      <c r="P24" s="6">
        <f t="shared" si="1"/>
        <v>15492446</v>
      </c>
      <c r="Q24" s="6">
        <f t="shared" si="2"/>
        <v>337</v>
      </c>
      <c r="R24" s="6">
        <f t="shared" si="3"/>
        <v>735748120</v>
      </c>
    </row>
    <row r="25" spans="2:18" s="1" customFormat="1" ht="25.15" customHeight="1" x14ac:dyDescent="0.15">
      <c r="B25" s="8"/>
      <c r="C25" s="4" t="s">
        <v>41</v>
      </c>
      <c r="D25" s="6">
        <f>SUM(D6:D24)</f>
        <v>34353673</v>
      </c>
      <c r="E25" s="6">
        <f t="shared" ref="E25:R25" si="4">SUM(E6:E24)</f>
        <v>3784</v>
      </c>
      <c r="F25" s="6">
        <f t="shared" si="4"/>
        <v>592395366</v>
      </c>
      <c r="G25" s="6">
        <f t="shared" si="4"/>
        <v>3318995948</v>
      </c>
      <c r="H25" s="6">
        <f t="shared" si="4"/>
        <v>68796</v>
      </c>
      <c r="I25" s="6">
        <f t="shared" si="4"/>
        <v>176572336815</v>
      </c>
      <c r="J25" s="6">
        <f t="shared" si="4"/>
        <v>116873152</v>
      </c>
      <c r="K25" s="6">
        <f t="shared" si="4"/>
        <v>1188</v>
      </c>
      <c r="L25" s="6">
        <f t="shared" si="4"/>
        <v>1394312676</v>
      </c>
      <c r="M25" s="6">
        <f t="shared" si="4"/>
        <v>193021201</v>
      </c>
      <c r="N25" s="6">
        <f t="shared" si="4"/>
        <v>663</v>
      </c>
      <c r="O25" s="6">
        <f t="shared" si="4"/>
        <v>21101884923</v>
      </c>
      <c r="P25" s="6">
        <f t="shared" si="4"/>
        <v>3663243974</v>
      </c>
      <c r="Q25" s="6">
        <f t="shared" si="4"/>
        <v>74431</v>
      </c>
      <c r="R25" s="6">
        <f t="shared" si="4"/>
        <v>199660929780</v>
      </c>
    </row>
    <row r="26" spans="2:18" s="1" customFormat="1" ht="28.7" customHeight="1" x14ac:dyDescent="0.15"/>
  </sheetData>
  <mergeCells count="10">
    <mergeCell ref="J3:L3"/>
    <mergeCell ref="J4:L4"/>
    <mergeCell ref="M3:O3"/>
    <mergeCell ref="M4:O4"/>
    <mergeCell ref="P3:R4"/>
    <mergeCell ref="B1:E1"/>
    <mergeCell ref="D3:F3"/>
    <mergeCell ref="D4:F4"/>
    <mergeCell ref="G3:I3"/>
    <mergeCell ref="G4:I4"/>
  </mergeCells>
  <pageMargins left="0.7" right="0.7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7"/>
  <sheetViews>
    <sheetView workbookViewId="0">
      <selection activeCell="F8" sqref="F8"/>
    </sheetView>
  </sheetViews>
  <sheetFormatPr baseColWidth="10" defaultRowHeight="12.75" x14ac:dyDescent="0.2"/>
  <cols>
    <col min="1" max="1" width="0.85546875" customWidth="1"/>
    <col min="2" max="2" width="3.140625" customWidth="1"/>
    <col min="3" max="3" width="20" customWidth="1"/>
    <col min="4" max="5" width="14.7109375" customWidth="1"/>
    <col min="6" max="6" width="15.28515625" bestFit="1" customWidth="1"/>
    <col min="7" max="9" width="14.7109375" customWidth="1"/>
    <col min="10" max="11" width="0.28515625" customWidth="1"/>
    <col min="12" max="14" width="14.7109375" customWidth="1"/>
    <col min="15" max="15" width="4.7109375" customWidth="1"/>
  </cols>
  <sheetData>
    <row r="1" spans="2:14" s="1" customFormat="1" ht="31.9" customHeight="1" x14ac:dyDescent="0.25">
      <c r="B1" s="16" t="s">
        <v>48</v>
      </c>
      <c r="C1" s="16"/>
      <c r="D1" s="16"/>
      <c r="E1" s="16"/>
      <c r="F1" s="16"/>
    </row>
    <row r="2" spans="2:14" s="1" customFormat="1" ht="7.5" customHeight="1" x14ac:dyDescent="0.15"/>
    <row r="3" spans="2:14" s="1" customFormat="1" ht="64.5" customHeight="1" x14ac:dyDescent="0.2">
      <c r="B3" s="19" t="s">
        <v>49</v>
      </c>
      <c r="C3" s="19"/>
      <c r="D3" s="19"/>
      <c r="E3" s="19"/>
    </row>
    <row r="4" spans="2:14" s="1" customFormat="1" ht="19.149999999999999" customHeight="1" x14ac:dyDescent="0.15"/>
    <row r="5" spans="2:14" s="1" customFormat="1" ht="18.2" customHeight="1" x14ac:dyDescent="0.2">
      <c r="B5" s="2"/>
      <c r="C5" s="2"/>
      <c r="D5" s="17" t="s">
        <v>50</v>
      </c>
      <c r="E5" s="17"/>
      <c r="F5" s="17"/>
      <c r="G5" s="17" t="s">
        <v>51</v>
      </c>
      <c r="H5" s="17"/>
      <c r="I5" s="17"/>
      <c r="J5" s="2"/>
      <c r="K5" s="2"/>
      <c r="L5" s="17" t="s">
        <v>54</v>
      </c>
      <c r="M5" s="17"/>
      <c r="N5" s="17"/>
    </row>
    <row r="6" spans="2:14" s="1" customFormat="1" ht="28.35" customHeight="1" x14ac:dyDescent="0.2">
      <c r="B6" s="2"/>
      <c r="C6" s="2"/>
      <c r="D6" s="9" t="s">
        <v>0</v>
      </c>
      <c r="E6" s="10" t="s">
        <v>52</v>
      </c>
      <c r="F6" s="10" t="s">
        <v>53</v>
      </c>
      <c r="G6" s="9" t="s">
        <v>0</v>
      </c>
      <c r="H6" s="10" t="s">
        <v>52</v>
      </c>
      <c r="I6" s="10" t="s">
        <v>53</v>
      </c>
      <c r="J6" s="2"/>
      <c r="K6" s="2"/>
      <c r="L6" s="9" t="s">
        <v>0</v>
      </c>
      <c r="M6" s="10" t="s">
        <v>52</v>
      </c>
      <c r="N6" s="10" t="s">
        <v>53</v>
      </c>
    </row>
    <row r="7" spans="2:14" s="1" customFormat="1" ht="18.2" customHeight="1" x14ac:dyDescent="0.2">
      <c r="B7" s="3" t="s">
        <v>3</v>
      </c>
      <c r="C7" s="3" t="s">
        <v>4</v>
      </c>
      <c r="D7" s="5">
        <v>144994232</v>
      </c>
      <c r="E7" s="5">
        <v>3479</v>
      </c>
      <c r="F7" s="5">
        <v>6662189138</v>
      </c>
      <c r="G7" s="5">
        <v>151283445</v>
      </c>
      <c r="H7" s="5">
        <v>3411</v>
      </c>
      <c r="I7" s="5">
        <v>6699731834</v>
      </c>
      <c r="J7" s="11" t="s">
        <v>3</v>
      </c>
      <c r="K7" s="11" t="s">
        <v>4</v>
      </c>
      <c r="L7" s="15">
        <f t="shared" ref="L7" si="0">(G7-D7)/D7</f>
        <v>4.3375608210401088E-2</v>
      </c>
      <c r="M7" s="15">
        <f t="shared" ref="M7" si="1">(H7-E7)/E7</f>
        <v>-1.9545846507617131E-2</v>
      </c>
      <c r="N7" s="15">
        <f t="shared" ref="N7" si="2">(I7-F7)/F7</f>
        <v>5.6351891581496553E-3</v>
      </c>
    </row>
    <row r="8" spans="2:14" s="1" customFormat="1" ht="18.2" customHeight="1" x14ac:dyDescent="0.2">
      <c r="B8" s="3" t="s">
        <v>5</v>
      </c>
      <c r="C8" s="3" t="s">
        <v>6</v>
      </c>
      <c r="D8" s="7">
        <v>402556781</v>
      </c>
      <c r="E8" s="7">
        <v>7987</v>
      </c>
      <c r="F8" s="7">
        <v>22021106546</v>
      </c>
      <c r="G8" s="7">
        <f>420375074+943708</f>
        <v>421318782</v>
      </c>
      <c r="H8" s="7">
        <f>7830+26</f>
        <v>7856</v>
      </c>
      <c r="I8" s="7">
        <v>24005655366</v>
      </c>
      <c r="J8" s="11" t="s">
        <v>5</v>
      </c>
      <c r="K8" s="11" t="s">
        <v>6</v>
      </c>
      <c r="L8" s="14">
        <f t="shared" ref="L8:L25" si="3">(G8-D8)/D8</f>
        <v>4.6607092180618363E-2</v>
      </c>
      <c r="M8" s="14">
        <f t="shared" ref="M8:M25" si="4">(H8-E8)/E8</f>
        <v>-1.6401652685614124E-2</v>
      </c>
      <c r="N8" s="14">
        <f t="shared" ref="N8:N25" si="5">(I8-F8)/F8</f>
        <v>9.0120304166117451E-2</v>
      </c>
    </row>
    <row r="9" spans="2:14" s="1" customFormat="1" ht="18.2" customHeight="1" x14ac:dyDescent="0.2">
      <c r="B9" s="3" t="s">
        <v>7</v>
      </c>
      <c r="C9" s="3" t="s">
        <v>8</v>
      </c>
      <c r="D9" s="5">
        <v>794270620</v>
      </c>
      <c r="E9" s="5">
        <v>17199</v>
      </c>
      <c r="F9" s="5">
        <v>50836154404</v>
      </c>
      <c r="G9" s="5">
        <v>771598354</v>
      </c>
      <c r="H9" s="5">
        <v>17160</v>
      </c>
      <c r="I9" s="5">
        <v>49233926106</v>
      </c>
      <c r="J9" s="11" t="s">
        <v>7</v>
      </c>
      <c r="K9" s="11" t="s">
        <v>8</v>
      </c>
      <c r="L9" s="15">
        <f t="shared" si="3"/>
        <v>-2.8544762237334171E-2</v>
      </c>
      <c r="M9" s="15">
        <f t="shared" si="4"/>
        <v>-2.2675736961451248E-3</v>
      </c>
      <c r="N9" s="15">
        <f t="shared" si="5"/>
        <v>-3.1517496096713601E-2</v>
      </c>
    </row>
    <row r="10" spans="2:14" s="1" customFormat="1" ht="18.2" customHeight="1" x14ac:dyDescent="0.2">
      <c r="B10" s="3" t="s">
        <v>9</v>
      </c>
      <c r="C10" s="3" t="s">
        <v>10</v>
      </c>
      <c r="D10" s="7">
        <v>82780476</v>
      </c>
      <c r="E10" s="7">
        <v>2017</v>
      </c>
      <c r="F10" s="7">
        <v>3262314684</v>
      </c>
      <c r="G10" s="7">
        <v>87944138</v>
      </c>
      <c r="H10" s="7">
        <v>1968</v>
      </c>
      <c r="I10" s="7">
        <v>3536125536</v>
      </c>
      <c r="J10" s="11" t="s">
        <v>9</v>
      </c>
      <c r="K10" s="11" t="s">
        <v>10</v>
      </c>
      <c r="L10" s="14">
        <f t="shared" si="3"/>
        <v>6.2377776131656938E-2</v>
      </c>
      <c r="M10" s="14">
        <f t="shared" si="4"/>
        <v>-2.4293505205751114E-2</v>
      </c>
      <c r="N10" s="14">
        <f t="shared" si="5"/>
        <v>8.3931465392625498E-2</v>
      </c>
    </row>
    <row r="11" spans="2:14" s="1" customFormat="1" ht="18.2" customHeight="1" x14ac:dyDescent="0.2">
      <c r="B11" s="3" t="s">
        <v>11</v>
      </c>
      <c r="C11" s="3" t="s">
        <v>12</v>
      </c>
      <c r="D11" s="5">
        <v>67304219</v>
      </c>
      <c r="E11" s="5">
        <v>1461</v>
      </c>
      <c r="F11" s="5">
        <v>2721900559</v>
      </c>
      <c r="G11" s="5">
        <v>72976094</v>
      </c>
      <c r="H11" s="5">
        <v>1558</v>
      </c>
      <c r="I11" s="5">
        <v>2931162179</v>
      </c>
      <c r="J11" s="11" t="s">
        <v>11</v>
      </c>
      <c r="K11" s="11" t="s">
        <v>12</v>
      </c>
      <c r="L11" s="15">
        <f t="shared" si="3"/>
        <v>8.4272205877613707E-2</v>
      </c>
      <c r="M11" s="15">
        <f t="shared" si="4"/>
        <v>6.6392881587953451E-2</v>
      </c>
      <c r="N11" s="15">
        <f t="shared" si="5"/>
        <v>7.6880699887464182E-2</v>
      </c>
    </row>
    <row r="12" spans="2:14" s="1" customFormat="1" ht="18.2" customHeight="1" x14ac:dyDescent="0.2">
      <c r="B12" s="3" t="s">
        <v>13</v>
      </c>
      <c r="C12" s="3" t="s">
        <v>14</v>
      </c>
      <c r="D12" s="7">
        <v>167249655</v>
      </c>
      <c r="E12" s="7">
        <v>3811</v>
      </c>
      <c r="F12" s="7">
        <v>8179647511</v>
      </c>
      <c r="G12" s="7">
        <v>164160804</v>
      </c>
      <c r="H12" s="7">
        <v>3696</v>
      </c>
      <c r="I12" s="7">
        <v>8398248319</v>
      </c>
      <c r="J12" s="11" t="s">
        <v>13</v>
      </c>
      <c r="K12" s="11" t="s">
        <v>14</v>
      </c>
      <c r="L12" s="14">
        <f t="shared" si="3"/>
        <v>-1.8468504464179612E-2</v>
      </c>
      <c r="M12" s="14">
        <f t="shared" si="4"/>
        <v>-3.0175806874836002E-2</v>
      </c>
      <c r="N12" s="14">
        <f t="shared" si="5"/>
        <v>2.6724966779561755E-2</v>
      </c>
    </row>
    <row r="13" spans="2:14" s="1" customFormat="1" ht="18.2" customHeight="1" x14ac:dyDescent="0.2">
      <c r="B13" s="3" t="s">
        <v>15</v>
      </c>
      <c r="C13" s="3" t="s">
        <v>16</v>
      </c>
      <c r="D13" s="5">
        <v>146250608</v>
      </c>
      <c r="E13" s="5">
        <v>3639</v>
      </c>
      <c r="F13" s="5">
        <v>7288448504</v>
      </c>
      <c r="G13" s="5">
        <v>139428478</v>
      </c>
      <c r="H13" s="5">
        <v>3658</v>
      </c>
      <c r="I13" s="5">
        <v>7548424308</v>
      </c>
      <c r="J13" s="11" t="s">
        <v>15</v>
      </c>
      <c r="K13" s="11" t="s">
        <v>16</v>
      </c>
      <c r="L13" s="15">
        <f t="shared" si="3"/>
        <v>-4.6646848811732804E-2</v>
      </c>
      <c r="M13" s="15">
        <f t="shared" si="4"/>
        <v>5.2212146194009343E-3</v>
      </c>
      <c r="N13" s="15">
        <f t="shared" si="5"/>
        <v>3.5669567241549655E-2</v>
      </c>
    </row>
    <row r="14" spans="2:14" s="1" customFormat="1" ht="18.2" customHeight="1" x14ac:dyDescent="0.2">
      <c r="B14" s="3" t="s">
        <v>17</v>
      </c>
      <c r="C14" s="3" t="s">
        <v>18</v>
      </c>
      <c r="D14" s="7">
        <v>69887050</v>
      </c>
      <c r="E14" s="7">
        <v>1588</v>
      </c>
      <c r="F14" s="7">
        <v>2872782625</v>
      </c>
      <c r="G14" s="7">
        <v>70658824</v>
      </c>
      <c r="H14" s="7">
        <v>1608</v>
      </c>
      <c r="I14" s="7">
        <v>2996896554</v>
      </c>
      <c r="J14" s="11" t="s">
        <v>17</v>
      </c>
      <c r="K14" s="11" t="s">
        <v>18</v>
      </c>
      <c r="L14" s="14">
        <f t="shared" si="3"/>
        <v>1.1043161787484233E-2</v>
      </c>
      <c r="M14" s="14">
        <f t="shared" si="4"/>
        <v>1.2594458438287154E-2</v>
      </c>
      <c r="N14" s="14">
        <f t="shared" si="5"/>
        <v>4.3203383339872434E-2</v>
      </c>
    </row>
    <row r="15" spans="2:14" s="1" customFormat="1" ht="18.2" customHeight="1" x14ac:dyDescent="0.2">
      <c r="B15" s="3" t="s">
        <v>19</v>
      </c>
      <c r="C15" s="3" t="s">
        <v>20</v>
      </c>
      <c r="D15" s="5">
        <v>51643643</v>
      </c>
      <c r="E15" s="5">
        <v>1136</v>
      </c>
      <c r="F15" s="5">
        <v>2522358895</v>
      </c>
      <c r="G15" s="5">
        <v>44483007</v>
      </c>
      <c r="H15" s="5">
        <v>967</v>
      </c>
      <c r="I15" s="5">
        <v>2099880488</v>
      </c>
      <c r="J15" s="11" t="s">
        <v>19</v>
      </c>
      <c r="K15" s="11" t="s">
        <v>20</v>
      </c>
      <c r="L15" s="15">
        <f t="shared" si="3"/>
        <v>-0.13865474207541864</v>
      </c>
      <c r="M15" s="15">
        <f t="shared" si="4"/>
        <v>-0.14876760563380281</v>
      </c>
      <c r="N15" s="15">
        <f t="shared" si="5"/>
        <v>-0.16749337607644452</v>
      </c>
    </row>
    <row r="16" spans="2:14" s="1" customFormat="1" ht="18.2" customHeight="1" x14ac:dyDescent="0.2">
      <c r="B16" s="3" t="s">
        <v>21</v>
      </c>
      <c r="C16" s="3" t="s">
        <v>22</v>
      </c>
      <c r="D16" s="7">
        <v>118903766</v>
      </c>
      <c r="E16" s="7">
        <v>2499</v>
      </c>
      <c r="F16" s="7">
        <v>5994146431</v>
      </c>
      <c r="G16" s="7">
        <v>117390563</v>
      </c>
      <c r="H16" s="7">
        <v>2512</v>
      </c>
      <c r="I16" s="7">
        <v>6225619985</v>
      </c>
      <c r="J16" s="11" t="s">
        <v>21</v>
      </c>
      <c r="K16" s="11" t="s">
        <v>22</v>
      </c>
      <c r="L16" s="14">
        <f t="shared" si="3"/>
        <v>-1.2726283202838168E-2</v>
      </c>
      <c r="M16" s="14">
        <f t="shared" si="4"/>
        <v>5.202080832332933E-3</v>
      </c>
      <c r="N16" s="14">
        <f t="shared" si="5"/>
        <v>3.8616599821933849E-2</v>
      </c>
    </row>
    <row r="17" spans="2:14" s="1" customFormat="1" ht="18.2" customHeight="1" x14ac:dyDescent="0.2">
      <c r="B17" s="3" t="s">
        <v>23</v>
      </c>
      <c r="C17" s="3" t="s">
        <v>24</v>
      </c>
      <c r="D17" s="5">
        <v>332949675</v>
      </c>
      <c r="E17" s="5">
        <v>6613</v>
      </c>
      <c r="F17" s="5">
        <v>18938757538</v>
      </c>
      <c r="G17" s="5">
        <v>326699486</v>
      </c>
      <c r="H17" s="5">
        <v>6445</v>
      </c>
      <c r="I17" s="5">
        <v>20057778137</v>
      </c>
      <c r="J17" s="11" t="s">
        <v>23</v>
      </c>
      <c r="K17" s="11" t="s">
        <v>24</v>
      </c>
      <c r="L17" s="15">
        <f t="shared" si="3"/>
        <v>-1.8772173302166462E-2</v>
      </c>
      <c r="M17" s="15">
        <f t="shared" si="4"/>
        <v>-2.5404506275517918E-2</v>
      </c>
      <c r="N17" s="15">
        <f t="shared" si="5"/>
        <v>5.9086273043768664E-2</v>
      </c>
    </row>
    <row r="18" spans="2:14" s="1" customFormat="1" ht="18.2" customHeight="1" x14ac:dyDescent="0.2">
      <c r="B18" s="3" t="s">
        <v>25</v>
      </c>
      <c r="C18" s="3" t="s">
        <v>26</v>
      </c>
      <c r="D18" s="7">
        <v>376986222</v>
      </c>
      <c r="E18" s="7">
        <v>6270</v>
      </c>
      <c r="F18" s="7">
        <v>14506523535</v>
      </c>
      <c r="G18" s="7">
        <v>368730509</v>
      </c>
      <c r="H18" s="7">
        <v>6182</v>
      </c>
      <c r="I18" s="7">
        <v>15234407199</v>
      </c>
      <c r="J18" s="11" t="s">
        <v>25</v>
      </c>
      <c r="K18" s="11" t="s">
        <v>26</v>
      </c>
      <c r="L18" s="14">
        <f t="shared" si="3"/>
        <v>-2.189924330974621E-2</v>
      </c>
      <c r="M18" s="14">
        <f t="shared" si="4"/>
        <v>-1.4035087719298246E-2</v>
      </c>
      <c r="N18" s="14">
        <f t="shared" si="5"/>
        <v>5.0176299114245364E-2</v>
      </c>
    </row>
    <row r="19" spans="2:14" s="1" customFormat="1" ht="18.2" customHeight="1" x14ac:dyDescent="0.2">
      <c r="B19" s="3" t="s">
        <v>27</v>
      </c>
      <c r="C19" s="3" t="s">
        <v>28</v>
      </c>
      <c r="D19" s="5">
        <v>13440419</v>
      </c>
      <c r="E19" s="5">
        <v>501</v>
      </c>
      <c r="F19" s="5">
        <v>1043654374</v>
      </c>
      <c r="G19" s="5">
        <v>12430230</v>
      </c>
      <c r="H19" s="5">
        <v>447</v>
      </c>
      <c r="I19" s="5">
        <v>983370981</v>
      </c>
      <c r="J19" s="11" t="s">
        <v>27</v>
      </c>
      <c r="K19" s="11" t="s">
        <v>28</v>
      </c>
      <c r="L19" s="15">
        <f t="shared" si="3"/>
        <v>-7.5160528849584227E-2</v>
      </c>
      <c r="M19" s="15">
        <f t="shared" si="4"/>
        <v>-0.10778443113772455</v>
      </c>
      <c r="N19" s="15">
        <f t="shared" si="5"/>
        <v>-5.7761836199615259E-2</v>
      </c>
    </row>
    <row r="20" spans="2:14" s="1" customFormat="1" ht="18.2" customHeight="1" x14ac:dyDescent="0.2">
      <c r="B20" s="3" t="s">
        <v>29</v>
      </c>
      <c r="C20" s="3" t="s">
        <v>30</v>
      </c>
      <c r="D20" s="7">
        <v>108972985</v>
      </c>
      <c r="E20" s="7">
        <v>2241</v>
      </c>
      <c r="F20" s="7">
        <v>4789388965</v>
      </c>
      <c r="G20" s="7">
        <v>98348143</v>
      </c>
      <c r="H20" s="7">
        <v>2014</v>
      </c>
      <c r="I20" s="7">
        <v>4459522392</v>
      </c>
      <c r="J20" s="11" t="s">
        <v>29</v>
      </c>
      <c r="K20" s="11" t="s">
        <v>30</v>
      </c>
      <c r="L20" s="14">
        <f t="shared" si="3"/>
        <v>-9.7499779417807089E-2</v>
      </c>
      <c r="M20" s="14">
        <f t="shared" si="4"/>
        <v>-0.10129406514948684</v>
      </c>
      <c r="N20" s="14">
        <f t="shared" si="5"/>
        <v>-6.8874458811052114E-2</v>
      </c>
    </row>
    <row r="21" spans="2:14" s="1" customFormat="1" ht="18.2" customHeight="1" x14ac:dyDescent="0.2">
      <c r="B21" s="3" t="s">
        <v>31</v>
      </c>
      <c r="C21" s="3" t="s">
        <v>32</v>
      </c>
      <c r="D21" s="5">
        <v>255172335</v>
      </c>
      <c r="E21" s="5">
        <v>4486</v>
      </c>
      <c r="F21" s="5">
        <v>11483961616</v>
      </c>
      <c r="G21" s="5">
        <v>270009514</v>
      </c>
      <c r="H21" s="5">
        <v>4493</v>
      </c>
      <c r="I21" s="5">
        <v>12450915609</v>
      </c>
      <c r="J21" s="11" t="s">
        <v>31</v>
      </c>
      <c r="K21" s="11" t="s">
        <v>32</v>
      </c>
      <c r="L21" s="15">
        <f t="shared" si="3"/>
        <v>5.8145719440941747E-2</v>
      </c>
      <c r="M21" s="15">
        <f t="shared" si="4"/>
        <v>1.560410164957646E-3</v>
      </c>
      <c r="N21" s="15">
        <f t="shared" si="5"/>
        <v>8.4200385314140536E-2</v>
      </c>
    </row>
    <row r="22" spans="2:14" s="1" customFormat="1" ht="18.2" customHeight="1" x14ac:dyDescent="0.2">
      <c r="B22" s="3" t="s">
        <v>33</v>
      </c>
      <c r="C22" s="3" t="s">
        <v>34</v>
      </c>
      <c r="D22" s="7">
        <v>57531631</v>
      </c>
      <c r="E22" s="7">
        <v>1288</v>
      </c>
      <c r="F22" s="7">
        <v>2313235738</v>
      </c>
      <c r="G22" s="7">
        <v>61325695</v>
      </c>
      <c r="H22" s="7">
        <v>1379</v>
      </c>
      <c r="I22" s="7">
        <v>2503580675</v>
      </c>
      <c r="J22" s="11" t="s">
        <v>33</v>
      </c>
      <c r="K22" s="11" t="s">
        <v>34</v>
      </c>
      <c r="L22" s="14">
        <f t="shared" si="3"/>
        <v>6.5947443763588062E-2</v>
      </c>
      <c r="M22" s="14">
        <f t="shared" si="4"/>
        <v>7.0652173913043473E-2</v>
      </c>
      <c r="N22" s="14">
        <f t="shared" si="5"/>
        <v>8.228514451560838E-2</v>
      </c>
    </row>
    <row r="23" spans="2:14" s="1" customFormat="1" ht="18.2" customHeight="1" x14ac:dyDescent="0.2">
      <c r="B23" s="3" t="s">
        <v>35</v>
      </c>
      <c r="C23" s="3" t="s">
        <v>36</v>
      </c>
      <c r="D23" s="5">
        <v>66729707</v>
      </c>
      <c r="E23" s="5">
        <v>1657</v>
      </c>
      <c r="F23" s="5">
        <v>3101369824</v>
      </c>
      <c r="G23" s="5">
        <v>64958663</v>
      </c>
      <c r="H23" s="5">
        <v>1702</v>
      </c>
      <c r="I23" s="5">
        <v>3217777294</v>
      </c>
      <c r="J23" s="11" t="s">
        <v>35</v>
      </c>
      <c r="K23" s="11" t="s">
        <v>36</v>
      </c>
      <c r="L23" s="15">
        <f t="shared" si="3"/>
        <v>-2.6540563110819593E-2</v>
      </c>
      <c r="M23" s="15">
        <f t="shared" si="4"/>
        <v>2.715751357875679E-2</v>
      </c>
      <c r="N23" s="15">
        <f t="shared" si="5"/>
        <v>3.7534211205377359E-2</v>
      </c>
    </row>
    <row r="24" spans="2:14" s="1" customFormat="1" ht="18.2" customHeight="1" x14ac:dyDescent="0.2">
      <c r="B24" s="3" t="s">
        <v>37</v>
      </c>
      <c r="C24" s="3" t="s">
        <v>38</v>
      </c>
      <c r="D24" s="7">
        <v>57667063</v>
      </c>
      <c r="E24" s="7">
        <v>1318</v>
      </c>
      <c r="F24" s="7">
        <v>2795860152</v>
      </c>
      <c r="G24" s="7">
        <v>59778773</v>
      </c>
      <c r="H24" s="7">
        <v>1404</v>
      </c>
      <c r="I24" s="7">
        <v>3255915733</v>
      </c>
      <c r="J24" s="11" t="s">
        <v>37</v>
      </c>
      <c r="K24" s="11" t="s">
        <v>38</v>
      </c>
      <c r="L24" s="14">
        <f t="shared" si="3"/>
        <v>3.6618996878686194E-2</v>
      </c>
      <c r="M24" s="14">
        <f t="shared" si="4"/>
        <v>6.525037936267071E-2</v>
      </c>
      <c r="N24" s="14">
        <f t="shared" si="5"/>
        <v>0.1645488529427705</v>
      </c>
    </row>
    <row r="25" spans="2:14" s="1" customFormat="1" ht="18.2" customHeight="1" x14ac:dyDescent="0.2">
      <c r="B25" s="3" t="s">
        <v>39</v>
      </c>
      <c r="C25" s="3" t="s">
        <v>40</v>
      </c>
      <c r="D25" s="5">
        <v>16266372</v>
      </c>
      <c r="E25" s="5">
        <v>328</v>
      </c>
      <c r="F25" s="5">
        <v>755380000</v>
      </c>
      <c r="G25" s="5">
        <v>15472446</v>
      </c>
      <c r="H25" s="5">
        <v>336</v>
      </c>
      <c r="I25" s="5">
        <v>733398120</v>
      </c>
      <c r="J25" s="11" t="s">
        <v>39</v>
      </c>
      <c r="K25" s="11" t="s">
        <v>40</v>
      </c>
      <c r="L25" s="15">
        <f t="shared" si="3"/>
        <v>-4.8807810370991148E-2</v>
      </c>
      <c r="M25" s="15">
        <f t="shared" si="4"/>
        <v>2.4390243902439025E-2</v>
      </c>
      <c r="N25" s="15">
        <f t="shared" si="5"/>
        <v>-2.9100426275516959E-2</v>
      </c>
    </row>
    <row r="26" spans="2:14" s="1" customFormat="1" ht="18.2" customHeight="1" x14ac:dyDescent="0.2">
      <c r="B26" s="8"/>
      <c r="C26" s="4" t="s">
        <v>41</v>
      </c>
      <c r="D26" s="6">
        <f t="shared" ref="D26:I26" si="6">SUM(D7:D25)</f>
        <v>3331557459</v>
      </c>
      <c r="E26" s="6">
        <f t="shared" si="6"/>
        <v>69518</v>
      </c>
      <c r="F26" s="6">
        <f t="shared" si="6"/>
        <v>172089181039</v>
      </c>
      <c r="G26" s="6">
        <f t="shared" si="6"/>
        <v>3318995948</v>
      </c>
      <c r="H26" s="6">
        <f t="shared" si="6"/>
        <v>68796</v>
      </c>
      <c r="I26" s="6">
        <f t="shared" si="6"/>
        <v>176572336815</v>
      </c>
      <c r="J26" s="12"/>
      <c r="K26" s="13" t="s">
        <v>41</v>
      </c>
      <c r="L26" s="14">
        <f t="shared" ref="L26" si="7">(G26-D26)/D26</f>
        <v>-3.7704620600391694E-3</v>
      </c>
      <c r="M26" s="14">
        <f t="shared" ref="M26:N26" si="8">(H26-E26)/E26</f>
        <v>-1.0385799361316493E-2</v>
      </c>
      <c r="N26" s="14">
        <f t="shared" si="8"/>
        <v>2.6051351682497677E-2</v>
      </c>
    </row>
    <row r="27" spans="2:14" s="1" customFormat="1" ht="28.7" customHeight="1" x14ac:dyDescent="0.15"/>
  </sheetData>
  <mergeCells count="5">
    <mergeCell ref="B1:F1"/>
    <mergeCell ref="B3:E3"/>
    <mergeCell ref="D5:F5"/>
    <mergeCell ref="G5:I5"/>
    <mergeCell ref="L5:N5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Eiendomsmeglingsforetak</vt:lpstr>
      <vt:lpstr>Bolig salg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Jo Singstad</cp:lastModifiedBy>
  <dcterms:created xsi:type="dcterms:W3CDTF">2010-03-23T10:34:53Z</dcterms:created>
  <dcterms:modified xsi:type="dcterms:W3CDTF">2013-10-22T08:26:50Z</dcterms:modified>
</cp:coreProperties>
</file>