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ownloads\"/>
    </mc:Choice>
  </mc:AlternateContent>
  <xr:revisionPtr revIDLastSave="0" documentId="8_{DFF92709-2A69-41F5-8897-692A8E7A00D9}" xr6:coauthVersionLast="47" xr6:coauthVersionMax="47" xr10:uidLastSave="{00000000-0000-0000-0000-000000000000}"/>
  <bookViews>
    <workbookView xWindow="-110" yWindow="-110" windowWidth="19420" windowHeight="11500" xr2:uid="{0FC688B0-9281-433D-80BF-259CE16258B4}"/>
  </bookViews>
  <sheets>
    <sheet name="2.1" sheetId="1" r:id="rId1"/>
    <sheet name="2.2" sheetId="7" r:id="rId2"/>
    <sheet name="2.3" sheetId="5" r:id="rId3"/>
    <sheet name="2.4" sheetId="2" r:id="rId4"/>
    <sheet name="Tabell 2.1" sheetId="4" r:id="rId5"/>
    <sheet name="2.5" sheetId="51" r:id="rId6"/>
    <sheet name="2.6" sheetId="3" r:id="rId7"/>
    <sheet name="2.7" sheetId="10" r:id="rId8"/>
    <sheet name="2.8" sheetId="30" r:id="rId9"/>
    <sheet name="2.9" sheetId="29" r:id="rId10"/>
    <sheet name="3.1" sheetId="31" r:id="rId11"/>
    <sheet name="3.2" sheetId="32" r:id="rId12"/>
    <sheet name="3.3" sheetId="33" r:id="rId13"/>
    <sheet name="Tabell 3.1" sheetId="34" r:id="rId14"/>
    <sheet name="3.4" sheetId="36" r:id="rId15"/>
    <sheet name="3.5" sheetId="37" r:id="rId16"/>
    <sheet name="3.6" sheetId="40" r:id="rId17"/>
    <sheet name="3.7" sheetId="41" r:id="rId18"/>
    <sheet name="Tabell 3.2" sheetId="38" r:id="rId19"/>
    <sheet name="3.8" sheetId="42" r:id="rId20"/>
    <sheet name="3.9" sheetId="43" r:id="rId21"/>
    <sheet name="3.10" sheetId="44" r:id="rId22"/>
  </sheets>
  <definedNames>
    <definedName name="_xlnm._FilterDatabase" localSheetId="6" hidden="1">'2.6'!$B$6:$D$15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2" l="1"/>
  <c r="H7" i="42"/>
  <c r="H5" i="42"/>
  <c r="G6" i="42"/>
  <c r="G7" i="42"/>
  <c r="G5" i="42"/>
  <c r="I12" i="30" l="1"/>
  <c r="I16" i="30"/>
  <c r="I11" i="30"/>
  <c r="I14" i="30"/>
  <c r="I15" i="30"/>
  <c r="I13" i="30"/>
  <c r="I8" i="30"/>
  <c r="I9" i="30"/>
  <c r="I10" i="30"/>
  <c r="I12" i="3"/>
  <c r="I14" i="3"/>
  <c r="I15" i="3"/>
  <c r="I13" i="3"/>
  <c r="I7" i="3"/>
  <c r="I10" i="3"/>
  <c r="I11" i="3"/>
</calcChain>
</file>

<file path=xl/sharedStrings.xml><?xml version="1.0" encoding="utf-8"?>
<sst xmlns="http://schemas.openxmlformats.org/spreadsheetml/2006/main" count="315" uniqueCount="120">
  <si>
    <t>Tittel</t>
  </si>
  <si>
    <t>Antall verdipapirforetak med konsesjon ved utgangen av perioden</t>
  </si>
  <si>
    <t>Kilde:</t>
  </si>
  <si>
    <t>Finanstilsynet</t>
  </si>
  <si>
    <t>Data</t>
  </si>
  <si>
    <t>Norske frittstående verdipapirforetak</t>
  </si>
  <si>
    <t>Filialer av utenlandske verdipapirforetak og banker som yter investeringstjenester</t>
  </si>
  <si>
    <t>Totalt</t>
  </si>
  <si>
    <t>Figur</t>
  </si>
  <si>
    <t>Andeler av samlede inntekter fra investerings- og tilleggstjenester</t>
  </si>
  <si>
    <t xml:space="preserve">Driftsmargin </t>
  </si>
  <si>
    <t>Egenkapitalavkastning</t>
  </si>
  <si>
    <t>Endring i %</t>
  </si>
  <si>
    <t>Sum driftsinntekter</t>
  </si>
  <si>
    <t>hvorav inntekter fra investerings- og tilleggstjenester</t>
  </si>
  <si>
    <t>Sum driftskostnader</t>
  </si>
  <si>
    <t>Driftsresultat</t>
  </si>
  <si>
    <t>Netto finansinntekter/-kostnader</t>
  </si>
  <si>
    <t>Resultat før skattekostnad</t>
  </si>
  <si>
    <t>Skattekostnad</t>
  </si>
  <si>
    <t>Resultat etter skatt</t>
  </si>
  <si>
    <t>Tittel:</t>
  </si>
  <si>
    <t>Som andel av sum driftsinntekter</t>
  </si>
  <si>
    <t>Kilde</t>
  </si>
  <si>
    <t>Aksjer</t>
  </si>
  <si>
    <t>Obligasjoner</t>
  </si>
  <si>
    <t>Derivater og sammensatte produkter</t>
  </si>
  <si>
    <t>Verdipapirfond</t>
  </si>
  <si>
    <t>AIF-andeler</t>
  </si>
  <si>
    <t>Andre finansielle instrumenter</t>
  </si>
  <si>
    <t>Bankinnskudd</t>
  </si>
  <si>
    <t>Sum forvaltet kapital (h-akse)</t>
  </si>
  <si>
    <t>Antall fondsforvaltere med konsesjon ved utgangen av perioden</t>
  </si>
  <si>
    <t>Forvaltningsselskap (inkl. filialer)</t>
  </si>
  <si>
    <t>AIF-forvalter</t>
  </si>
  <si>
    <t>Driftsmargin</t>
  </si>
  <si>
    <t>Forvaltningsgodtgjørelse</t>
  </si>
  <si>
    <t>Inntekter fra individuell porteføljeforvaltning</t>
  </si>
  <si>
    <t>Øvrige inntekter</t>
  </si>
  <si>
    <t>Aksjefond</t>
  </si>
  <si>
    <t>Kombinasjonsfond</t>
  </si>
  <si>
    <t>Obligasjonsfond</t>
  </si>
  <si>
    <t>Pengemarkedsfond</t>
  </si>
  <si>
    <t>Andre verdipapirfond</t>
  </si>
  <si>
    <t>AIF</t>
  </si>
  <si>
    <t xml:space="preserve">Egenkapitalavkastning </t>
  </si>
  <si>
    <t>Sum forvaltningskapital (h-akse)</t>
  </si>
  <si>
    <t>Unoterte aksjer</t>
  </si>
  <si>
    <t>Kapital til individuell porteføljeforvaltning hos fondsforvaltere</t>
  </si>
  <si>
    <t>Endring</t>
  </si>
  <si>
    <t>.</t>
  </si>
  <si>
    <t>driftsinntekter totalt</t>
  </si>
  <si>
    <t>forval</t>
  </si>
  <si>
    <t>Individuell</t>
  </si>
  <si>
    <t>Øvrig</t>
  </si>
  <si>
    <t>Nye foretak med konsesjon i perioden, h.akse</t>
  </si>
  <si>
    <t>H1 2016</t>
  </si>
  <si>
    <t>H2 2016</t>
  </si>
  <si>
    <t>H1 2017</t>
  </si>
  <si>
    <t>H2 2017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</si>
  <si>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</si>
  <si>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</si>
  <si>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</si>
  <si>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</si>
  <si>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</si>
  <si>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</si>
  <si>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</si>
  <si>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</si>
  <si>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Inntekter fra corporate finance</t>
  </si>
  <si>
    <t>Sum driftsinntekter foretak med inntekter fra corporate finance</t>
  </si>
  <si>
    <t>Verdipapirforetak som ikke er bank</t>
  </si>
  <si>
    <t>Driftsinntekter / eiendeler</t>
  </si>
  <si>
    <t>Driftskostnader / eiendeler</t>
  </si>
  <si>
    <t>Resultat før skatt / eiendeler</t>
  </si>
  <si>
    <t>Forvaltningsgodtgjørelse i norske forvaltningsselskap fordelt på fondstype</t>
  </si>
  <si>
    <t>Forvaltningskapital i norske verdipapirfond</t>
  </si>
  <si>
    <t>Norske banker som yter investeringstjenester</t>
  </si>
  <si>
    <t>H1 2022</t>
  </si>
  <si>
    <t>hvorav lønns- og sosiale kostnader</t>
  </si>
  <si>
    <t>1. halvår 2022</t>
  </si>
  <si>
    <t>Prosentvis endring i inntekter innenfor kategori</t>
  </si>
  <si>
    <t>Corporate 
finance</t>
  </si>
  <si>
    <t>Ytelse av 
tilknyttede 
tjenester</t>
  </si>
  <si>
    <t>Utførelse 
av ordre</t>
  </si>
  <si>
    <t>Individuell 
portefølje-
forvaltning</t>
  </si>
  <si>
    <t>Investerings-
rådgivning</t>
  </si>
  <si>
    <t>Andre drifts-
inntekter</t>
  </si>
  <si>
    <t>Ordre-
formidling</t>
  </si>
  <si>
    <t>Netto-
inntekter fra egen-
handel</t>
  </si>
  <si>
    <t>Andre inntekter 
fra inv.- og tilleggs-
tjenester</t>
  </si>
  <si>
    <t>Utførelse
 av ordre</t>
  </si>
  <si>
    <t>Netto-
inntekter 
fra egen-
handel</t>
  </si>
  <si>
    <t>Andre 
inntekter 
fra inv.- og tilleggs-
tjenester</t>
  </si>
  <si>
    <t>Andre 
drifts-
inntekter</t>
  </si>
  <si>
    <t>H2 2022</t>
  </si>
  <si>
    <t>Samlede driftsinntekter</t>
  </si>
  <si>
    <t>Utførelse 
av 
ordre</t>
  </si>
  <si>
    <t>Nettoinntekter 
fra 
egenhandel</t>
  </si>
  <si>
    <t>Ytelse 
av 
tilknyttede 
tjenester</t>
  </si>
  <si>
    <t>Inntekter og kostnader i norske verdipapirforetak (annualisert)</t>
  </si>
  <si>
    <t>Resultat i norske verdipapirforetak (annualisert)</t>
  </si>
  <si>
    <t>Samlet resultat norske frittstående verdipapirforetak. Mill. kr.</t>
  </si>
  <si>
    <t>Nominelle driftsinntekter. Norske frittstående verdipapirforetak</t>
  </si>
  <si>
    <t>Samlede inntekter fordelt på type investeringstjeneste, norske frittstående verdipapirforetak</t>
  </si>
  <si>
    <t>Samlede inntekter fordelt på type investeringstjeneste, norske banker</t>
  </si>
  <si>
    <t>Samlede inntekter fordelt på type investeringstjeneste, filialer av utenlandske banker og verdipapirforetak</t>
  </si>
  <si>
    <t>Kapital til individuell porteføljeforvaltning hos verdipapirforetak (inkl. banker og filialer)</t>
  </si>
  <si>
    <t>Inntekter og kostnader i norske forvaltningsselskap (annualisert)</t>
  </si>
  <si>
    <t>Resultat i norske forvaltningsselskap (annualisert)</t>
  </si>
  <si>
    <t>Samlet resultat i norske forvaltningsselskap. Mill. kr.</t>
  </si>
  <si>
    <t>Samlede inntekter fordelt på type tjeneste, forvaltningsselskap</t>
  </si>
  <si>
    <t>Inntekter og kostnader. Norske AIF-forvaltere (annualisert)</t>
  </si>
  <si>
    <t>Resultat. Norske AIF-forvaltere (annualisert)</t>
  </si>
  <si>
    <t xml:space="preserve">Samlet resultat for AIF-forvaltere med konsesjon. Mill. kr. </t>
  </si>
  <si>
    <t>Samlede inntekter fordelt på type tjeneste, AIF-forvaltere</t>
  </si>
  <si>
    <t>H1 2023</t>
  </si>
  <si>
    <t>1. halvår 2023</t>
  </si>
  <si>
    <t>hvorav inntekter fra forvaltningsgodtgjørelse</t>
  </si>
  <si>
    <t>Både forvaltningsselskap og AIF-forvalter (inkl. filialer)</t>
  </si>
  <si>
    <t>Verdipapirfond*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</si>
</sst>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9"/>
      <color theme="1"/>
      <name val="Open Sans SemiBold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Open Sans"/>
      <family val="2"/>
    </font>
    <font>
      <sz val="10"/>
      <color theme="1"/>
      <name val="Calibri Light"/>
      <family val="2"/>
      <scheme val="major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name val="Open Sans"/>
      <family val="2"/>
    </font>
    <font>
      <b/>
      <sz val="8"/>
      <name val="Arial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color theme="1"/>
      <name val="Open Sans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Open Sans"/>
      <family val="2"/>
    </font>
    <font>
      <b/>
      <sz val="14"/>
      <color theme="1"/>
      <name val="Open Sans"/>
      <family val="2"/>
    </font>
    <font>
      <sz val="14"/>
      <color theme="1"/>
      <name val="Open Sans SemiBold"/>
      <family val="2"/>
    </font>
    <font>
      <sz val="8"/>
      <name val="Calibri"/>
      <family val="2"/>
      <scheme val="minor"/>
    </font>
    <font>
      <b/>
      <sz val="10"/>
      <color theme="0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theme="1"/>
      <name val="Open Sans"/>
      <family val="2"/>
    </font>
    <font>
      <sz val="10"/>
      <name val="Arial"/>
      <family val="2"/>
    </font>
    <font>
      <sz val="10"/>
      <color theme="0"/>
      <name val="Open Sans"/>
      <family val="2"/>
    </font>
    <font>
      <sz val="11"/>
      <color theme="0"/>
      <name val="Open Sans"/>
      <family val="2"/>
    </font>
    <font>
      <sz val="12"/>
      <color theme="0"/>
      <name val="Open Sans"/>
      <family val="2"/>
    </font>
    <font>
      <b/>
      <sz val="8"/>
      <name val="Open Sans"/>
      <family val="2"/>
    </font>
    <font>
      <sz val="11"/>
      <color theme="1"/>
      <name val="Open Sans"/>
      <family val="2"/>
    </font>
    <font>
      <b/>
      <sz val="8"/>
      <name val="Arial"/>
      <family val="2"/>
    </font>
    <font>
      <sz val="9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35" fillId="0" borderId="0"/>
  </cellStyleXfs>
  <cellXfs count="110">
    <xf numFmtId="0" fontId="0" fillId="0" borderId="0" xfId="0"/>
    <xf numFmtId="0" fontId="11" fillId="0" borderId="0" xfId="0" applyFont="1"/>
    <xf numFmtId="0" fontId="13" fillId="0" borderId="0" xfId="0" applyFont="1"/>
    <xf numFmtId="0" fontId="14" fillId="0" borderId="0" xfId="0" applyFont="1"/>
    <xf numFmtId="1" fontId="14" fillId="0" borderId="0" xfId="0" applyNumberFormat="1" applyFont="1"/>
    <xf numFmtId="1" fontId="16" fillId="0" borderId="0" xfId="0" applyNumberFormat="1" applyFont="1"/>
    <xf numFmtId="0" fontId="15" fillId="2" borderId="0" xfId="2" applyFont="1" applyFill="1"/>
    <xf numFmtId="0" fontId="15" fillId="2" borderId="0" xfId="2" applyFont="1" applyFill="1" applyAlignment="1">
      <alignment horizontal="left" indent="1"/>
    </xf>
    <xf numFmtId="0" fontId="13" fillId="2" borderId="0" xfId="2" applyFont="1" applyFill="1"/>
    <xf numFmtId="0" fontId="15" fillId="2" borderId="0" xfId="2" applyFont="1" applyFill="1" applyAlignment="1">
      <alignment wrapText="1"/>
    </xf>
    <xf numFmtId="0" fontId="12" fillId="0" borderId="1" xfId="0" applyFont="1" applyBorder="1" applyAlignment="1">
      <alignment wrapText="1"/>
    </xf>
    <xf numFmtId="0" fontId="13" fillId="0" borderId="2" xfId="0" applyFont="1" applyBorder="1"/>
    <xf numFmtId="0" fontId="13" fillId="2" borderId="0" xfId="0" applyFont="1" applyFill="1"/>
    <xf numFmtId="0" fontId="17" fillId="2" borderId="0" xfId="2" applyFont="1" applyFill="1"/>
    <xf numFmtId="0" fontId="17" fillId="2" borderId="2" xfId="2" applyFont="1" applyFill="1" applyBorder="1"/>
    <xf numFmtId="0" fontId="13" fillId="2" borderId="3" xfId="0" applyFont="1" applyFill="1" applyBorder="1"/>
    <xf numFmtId="0" fontId="15" fillId="0" borderId="0" xfId="0" applyFont="1"/>
    <xf numFmtId="0" fontId="21" fillId="2" borderId="0" xfId="0" applyFont="1" applyFill="1"/>
    <xf numFmtId="0" fontId="22" fillId="2" borderId="0" xfId="0" applyFont="1" applyFill="1"/>
    <xf numFmtId="165" fontId="15" fillId="0" borderId="0" xfId="1" applyNumberFormat="1" applyFont="1"/>
    <xf numFmtId="165" fontId="15" fillId="0" borderId="1" xfId="1" applyNumberFormat="1" applyFont="1" applyBorder="1"/>
    <xf numFmtId="0" fontId="21" fillId="2" borderId="1" xfId="0" applyFont="1" applyFill="1" applyBorder="1"/>
    <xf numFmtId="0" fontId="23" fillId="0" borderId="0" xfId="0" applyFont="1"/>
    <xf numFmtId="0" fontId="24" fillId="0" borderId="0" xfId="0" applyFont="1"/>
    <xf numFmtId="0" fontId="21" fillId="0" borderId="0" xfId="0" applyFont="1"/>
    <xf numFmtId="165" fontId="15" fillId="0" borderId="0" xfId="1" applyNumberFormat="1" applyFont="1" applyFill="1"/>
    <xf numFmtId="165" fontId="15" fillId="0" borderId="0" xfId="1" applyNumberFormat="1" applyFont="1" applyFill="1" applyBorder="1"/>
    <xf numFmtId="0" fontId="21" fillId="0" borderId="1" xfId="0" applyFont="1" applyBorder="1"/>
    <xf numFmtId="1" fontId="21" fillId="0" borderId="1" xfId="0" applyNumberFormat="1" applyFont="1" applyBorder="1" applyAlignment="1">
      <alignment horizontal="right"/>
    </xf>
    <xf numFmtId="1" fontId="15" fillId="0" borderId="0" xfId="0" applyNumberFormat="1" applyFont="1"/>
    <xf numFmtId="0" fontId="20" fillId="0" borderId="1" xfId="0" applyFont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8" fillId="0" borderId="0" xfId="0" applyFont="1"/>
    <xf numFmtId="0" fontId="29" fillId="0" borderId="0" xfId="0" applyFont="1"/>
    <xf numFmtId="0" fontId="17" fillId="2" borderId="3" xfId="2" applyFont="1" applyFill="1" applyBorder="1" applyAlignment="1">
      <alignment horizontal="center"/>
    </xf>
    <xf numFmtId="0" fontId="15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/>
    </xf>
    <xf numFmtId="0" fontId="17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0" fontId="17" fillId="2" borderId="2" xfId="2" applyFont="1" applyFill="1" applyBorder="1" applyAlignment="1">
      <alignment horizontal="left"/>
    </xf>
    <xf numFmtId="0" fontId="19" fillId="0" borderId="0" xfId="0" applyFont="1"/>
    <xf numFmtId="43" fontId="13" fillId="0" borderId="0" xfId="0" applyNumberFormat="1" applyFont="1"/>
    <xf numFmtId="0" fontId="9" fillId="0" borderId="0" xfId="0" applyFont="1"/>
    <xf numFmtId="0" fontId="9" fillId="0" borderId="1" xfId="0" applyFont="1" applyBorder="1"/>
    <xf numFmtId="43" fontId="9" fillId="0" borderId="0" xfId="1" applyFont="1" applyFill="1"/>
    <xf numFmtId="165" fontId="0" fillId="0" borderId="0" xfId="1" applyNumberFormat="1" applyFont="1"/>
    <xf numFmtId="3" fontId="9" fillId="2" borderId="0" xfId="3" applyNumberFormat="1" applyFont="1" applyFill="1" applyAlignment="1">
      <alignment horizontal="center"/>
    </xf>
    <xf numFmtId="3" fontId="18" fillId="2" borderId="0" xfId="3" applyNumberFormat="1" applyFont="1" applyFill="1" applyAlignment="1">
      <alignment horizontal="center"/>
    </xf>
    <xf numFmtId="3" fontId="17" fillId="2" borderId="2" xfId="3" applyNumberFormat="1" applyFont="1" applyFill="1" applyBorder="1" applyAlignment="1">
      <alignment horizontal="center"/>
    </xf>
    <xf numFmtId="165" fontId="15" fillId="0" borderId="0" xfId="1" applyNumberFormat="1" applyFont="1" applyFill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5" fontId="13" fillId="0" borderId="0" xfId="1" applyNumberFormat="1" applyFont="1"/>
    <xf numFmtId="165" fontId="9" fillId="2" borderId="0" xfId="1" applyNumberFormat="1" applyFont="1" applyFill="1" applyAlignment="1">
      <alignment horizontal="center"/>
    </xf>
    <xf numFmtId="1" fontId="9" fillId="2" borderId="0" xfId="1" applyNumberFormat="1" applyFont="1" applyFill="1" applyAlignment="1">
      <alignment horizontal="center"/>
    </xf>
    <xf numFmtId="165" fontId="18" fillId="2" borderId="0" xfId="1" applyNumberFormat="1" applyFont="1" applyFill="1" applyAlignment="1">
      <alignment horizontal="center"/>
    </xf>
    <xf numFmtId="165" fontId="17" fillId="2" borderId="2" xfId="1" applyNumberFormat="1" applyFont="1" applyFill="1" applyBorder="1" applyAlignment="1">
      <alignment horizontal="center"/>
    </xf>
    <xf numFmtId="0" fontId="31" fillId="0" borderId="0" xfId="0" applyFont="1"/>
    <xf numFmtId="9" fontId="13" fillId="0" borderId="0" xfId="3" applyFont="1"/>
    <xf numFmtId="165" fontId="33" fillId="2" borderId="0" xfId="1" applyNumberFormat="1" applyFont="1" applyFill="1" applyAlignment="1">
      <alignment horizontal="center"/>
    </xf>
    <xf numFmtId="165" fontId="32" fillId="2" borderId="0" xfId="1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165" fontId="13" fillId="2" borderId="0" xfId="1" applyNumberFormat="1" applyFont="1" applyFill="1" applyAlignment="1">
      <alignment horizontal="center"/>
    </xf>
    <xf numFmtId="165" fontId="33" fillId="2" borderId="0" xfId="1" applyNumberFormat="1" applyFont="1" applyFill="1" applyAlignment="1">
      <alignment horizontal="center" wrapText="1"/>
    </xf>
    <xf numFmtId="165" fontId="15" fillId="2" borderId="0" xfId="1" applyNumberFormat="1" applyFont="1" applyFill="1" applyAlignment="1">
      <alignment horizontal="center"/>
    </xf>
    <xf numFmtId="165" fontId="32" fillId="2" borderId="2" xfId="1" applyNumberFormat="1" applyFont="1" applyFill="1" applyBorder="1" applyAlignment="1">
      <alignment horizontal="center"/>
    </xf>
    <xf numFmtId="165" fontId="17" fillId="2" borderId="0" xfId="1" applyNumberFormat="1" applyFont="1" applyFill="1" applyAlignment="1">
      <alignment horizontal="center"/>
    </xf>
    <xf numFmtId="0" fontId="32" fillId="2" borderId="1" xfId="2" applyFont="1" applyFill="1" applyBorder="1" applyAlignment="1">
      <alignment wrapText="1"/>
    </xf>
    <xf numFmtId="1" fontId="34" fillId="2" borderId="0" xfId="1" applyNumberFormat="1" applyFont="1" applyFill="1" applyAlignment="1">
      <alignment horizontal="center"/>
    </xf>
    <xf numFmtId="1" fontId="34" fillId="2" borderId="2" xfId="1" applyNumberFormat="1" applyFont="1" applyFill="1" applyBorder="1" applyAlignment="1">
      <alignment horizontal="center"/>
    </xf>
    <xf numFmtId="0" fontId="17" fillId="2" borderId="1" xfId="2" applyFont="1" applyFill="1" applyBorder="1" applyAlignment="1">
      <alignment wrapText="1"/>
    </xf>
    <xf numFmtId="165" fontId="15" fillId="0" borderId="1" xfId="1" applyNumberFormat="1" applyFont="1" applyFill="1" applyBorder="1" applyAlignment="1">
      <alignment horizontal="right"/>
    </xf>
    <xf numFmtId="0" fontId="8" fillId="0" borderId="0" xfId="0" applyFont="1"/>
    <xf numFmtId="1" fontId="8" fillId="0" borderId="0" xfId="0" applyNumberFormat="1" applyFont="1"/>
    <xf numFmtId="1" fontId="11" fillId="0" borderId="0" xfId="0" applyNumberFormat="1" applyFont="1"/>
    <xf numFmtId="165" fontId="11" fillId="0" borderId="0" xfId="1" applyNumberFormat="1" applyFont="1"/>
    <xf numFmtId="165" fontId="8" fillId="0" borderId="0" xfId="1" applyNumberFormat="1" applyFont="1"/>
    <xf numFmtId="0" fontId="36" fillId="0" borderId="0" xfId="0" applyFont="1"/>
    <xf numFmtId="3" fontId="11" fillId="0" borderId="0" xfId="0" applyNumberFormat="1" applyFont="1"/>
    <xf numFmtId="165" fontId="36" fillId="0" borderId="0" xfId="1" applyNumberFormat="1" applyFont="1"/>
    <xf numFmtId="165" fontId="36" fillId="0" borderId="0" xfId="0" applyNumberFormat="1" applyFont="1"/>
    <xf numFmtId="165" fontId="37" fillId="0" borderId="0" xfId="1" applyNumberFormat="1" applyFont="1"/>
    <xf numFmtId="0" fontId="38" fillId="0" borderId="0" xfId="0" applyFont="1"/>
    <xf numFmtId="0" fontId="18" fillId="0" borderId="0" xfId="0" applyFont="1" applyAlignment="1">
      <alignment wrapText="1"/>
    </xf>
    <xf numFmtId="0" fontId="8" fillId="0" borderId="1" xfId="0" applyFont="1" applyBorder="1"/>
    <xf numFmtId="0" fontId="39" fillId="0" borderId="1" xfId="0" applyFont="1" applyBorder="1" applyAlignment="1">
      <alignment horizontal="right"/>
    </xf>
    <xf numFmtId="165" fontId="8" fillId="0" borderId="0" xfId="0" applyNumberFormat="1" applyFont="1"/>
    <xf numFmtId="0" fontId="7" fillId="0" borderId="0" xfId="0" applyFont="1"/>
    <xf numFmtId="165" fontId="7" fillId="0" borderId="0" xfId="1" applyNumberFormat="1" applyFont="1" applyFill="1"/>
    <xf numFmtId="1" fontId="7" fillId="0" borderId="0" xfId="0" applyNumberFormat="1" applyFont="1"/>
    <xf numFmtId="0" fontId="6" fillId="0" borderId="0" xfId="0" applyFont="1"/>
    <xf numFmtId="0" fontId="4" fillId="0" borderId="0" xfId="0" applyFont="1"/>
    <xf numFmtId="164" fontId="8" fillId="0" borderId="0" xfId="0" applyNumberFormat="1" applyFont="1"/>
    <xf numFmtId="0" fontId="3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1" fillId="0" borderId="1" xfId="0" applyFont="1" applyBorder="1" applyAlignment="1">
      <alignment horizontal="right"/>
    </xf>
    <xf numFmtId="165" fontId="42" fillId="0" borderId="0" xfId="1" applyNumberFormat="1" applyFont="1"/>
    <xf numFmtId="165" fontId="42" fillId="0" borderId="1" xfId="1" applyNumberFormat="1" applyFont="1" applyBorder="1"/>
    <xf numFmtId="10" fontId="13" fillId="0" borderId="0" xfId="3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9" fontId="8" fillId="0" borderId="0" xfId="3" applyFont="1"/>
    <xf numFmtId="165" fontId="13" fillId="0" borderId="0" xfId="0" applyNumberFormat="1" applyFont="1"/>
    <xf numFmtId="0" fontId="1" fillId="0" borderId="0" xfId="0" applyFont="1"/>
    <xf numFmtId="0" fontId="11" fillId="0" borderId="0" xfId="0" applyFont="1" applyAlignment="1">
      <alignment horizontal="right"/>
    </xf>
    <xf numFmtId="0" fontId="5" fillId="0" borderId="0" xfId="0" applyFont="1"/>
    <xf numFmtId="1" fontId="5" fillId="0" borderId="0" xfId="0" applyNumberFormat="1" applyFont="1"/>
  </cellXfs>
  <cellStyles count="5">
    <cellStyle name="Comma" xfId="1" builtinId="3"/>
    <cellStyle name="Normal" xfId="0" builtinId="0"/>
    <cellStyle name="Normal 2" xfId="4" xr:uid="{E8142526-E9A8-48C8-86F5-C2D9A227BDE6}"/>
    <cellStyle name="Normal 3" xfId="2" xr:uid="{1512C38E-83A9-4B1A-8257-28BD9BF3ACBF}"/>
    <cellStyle name="Per cent" xfId="3" builtinId="5"/>
  </cellStyles>
  <dxfs count="0"/>
  <tableStyles count="0" defaultTableStyle="TableStyleMedium2" defaultPivotStyle="PivotStyleLight16"/>
  <colors>
    <mruColors>
      <color rgb="FF244948"/>
      <color rgb="FF52A9FF"/>
      <color rgb="FF002A85"/>
      <color rgb="FF71C277"/>
      <color rgb="FFF75C45"/>
      <color rgb="FF00CC00"/>
      <color rgb="FFFF0000"/>
      <color rgb="FFE39200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438214530192E-2"/>
          <c:y val="4.3658755484643E-2"/>
          <c:w val="0.86066071428571433"/>
          <c:h val="0.59588587289277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'2.1'!$D$5:$I$5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'2.1'!$D$6:$I$6</c:f>
              <c:numCache>
                <c:formatCode>General</c:formatCode>
                <c:ptCount val="6"/>
                <c:pt idx="0">
                  <c:v>78</c:v>
                </c:pt>
                <c:pt idx="1">
                  <c:v>85</c:v>
                </c:pt>
                <c:pt idx="2">
                  <c:v>80</c:v>
                </c:pt>
                <c:pt idx="3">
                  <c:v>80</c:v>
                </c:pt>
                <c:pt idx="4">
                  <c:v>85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F-4117-8FA7-0BA673C26D34}"/>
            </c:ext>
          </c:extLst>
        </c:ser>
        <c:ser>
          <c:idx val="1"/>
          <c:order val="1"/>
          <c:tx>
            <c:strRef>
              <c:f>'2.1'!$B$7</c:f>
              <c:strCache>
                <c:ptCount val="1"/>
                <c:pt idx="0">
                  <c:v>Norske banker som yter investeringstjenester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'2.1'!$D$5:$I$5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'2.1'!$D$7:$I$7</c:f>
              <c:numCache>
                <c:formatCode>General</c:formatCode>
                <c:ptCount val="6"/>
                <c:pt idx="0">
                  <c:v>21</c:v>
                </c:pt>
                <c:pt idx="1">
                  <c:v>18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F-4117-8FA7-0BA673C26D34}"/>
            </c:ext>
          </c:extLst>
        </c:ser>
        <c:ser>
          <c:idx val="2"/>
          <c:order val="2"/>
          <c:tx>
            <c:strRef>
              <c:f>'2.1'!$B$8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04230577166198E-17"/>
                  <c:y val="-8.3285467578245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96CE-4781-BC8D-9ED267AA5986}"/>
                </c:ext>
              </c:extLst>
            </c:dLbl>
            <c:dLbl>
              <c:idx val="1"/>
              <c:layout>
                <c:manualLayout>
                  <c:x val="0"/>
                  <c:y val="-8.34964869532303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96CE-4781-BC8D-9ED267AA5986}"/>
                </c:ext>
              </c:extLst>
            </c:dLbl>
            <c:dLbl>
              <c:idx val="2"/>
              <c:layout>
                <c:manualLayout>
                  <c:x val="-2.5967254678450759E-3"/>
                  <c:y val="-7.16900625088201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96CE-4781-BC8D-9ED267AA5986}"/>
                </c:ext>
              </c:extLst>
            </c:dLbl>
            <c:dLbl>
              <c:idx val="3"/>
              <c:layout>
                <c:manualLayout>
                  <c:x val="-5.1934509356901517E-3"/>
                  <c:y val="-4.6387687505707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96CE-4781-BC8D-9ED267AA5986}"/>
                </c:ext>
              </c:extLst>
            </c:dLbl>
            <c:dLbl>
              <c:idx val="4"/>
              <c:layout>
                <c:manualLayout>
                  <c:x val="0"/>
                  <c:y val="-6.6353728723621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96CE-4781-BC8D-9ED267AA5986}"/>
                </c:ext>
              </c:extLst>
            </c:dLbl>
            <c:dLbl>
              <c:idx val="5"/>
              <c:layout>
                <c:manualLayout>
                  <c:x val="0"/>
                  <c:y val="-5.3097779875209777E-2"/>
                </c:manualLayout>
              </c:layout>
              <c:tx>
                <c:rich>
                  <a:bodyPr/>
                  <a:lstStyle/>
                  <a:p>
                    <a:fld id="{D13BB0FB-8483-4BCE-B2D5-B30D128A755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476-42AF-BC77-BCE258F10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'2.1'!$D$5:$I$5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'2.1'!$D$8:$I$8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20</c:v>
                </c:pt>
                <c:pt idx="4">
                  <c:v>17</c:v>
                </c:pt>
                <c:pt idx="5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'2.1'!$D$9:$I$9</c15:f>
                <c15:dlblRangeCache>
                  <c:ptCount val="6"/>
                  <c:pt idx="0">
                    <c:v>125</c:v>
                  </c:pt>
                  <c:pt idx="1">
                    <c:v>129</c:v>
                  </c:pt>
                  <c:pt idx="2">
                    <c:v>123</c:v>
                  </c:pt>
                  <c:pt idx="3">
                    <c:v>115</c:v>
                  </c:pt>
                  <c:pt idx="4">
                    <c:v>117</c:v>
                  </c:pt>
                  <c:pt idx="5">
                    <c:v>120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'2.1'!$B$10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'2.1'!$D$10:$I$10</c:f>
              <c:numCache>
                <c:formatCode>General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2F-4117-8FA7-0BA673C2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668032"/>
        <c:axId val="750666392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50163104"/>
        <c:crosses val="autoZero"/>
        <c:crossBetween val="between"/>
      </c:valAx>
      <c:valAx>
        <c:axId val="750666392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50668032"/>
        <c:crosses val="max"/>
        <c:crossBetween val="midCat"/>
      </c:valAx>
      <c:valAx>
        <c:axId val="750668032"/>
        <c:scaling>
          <c:orientation val="minMax"/>
        </c:scaling>
        <c:delete val="1"/>
        <c:axPos val="b"/>
        <c:majorTickMark val="out"/>
        <c:minorTickMark val="none"/>
        <c:tickLblPos val="nextTo"/>
        <c:crossAx val="750666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731143272838655E-2"/>
          <c:y val="0.7709209355483897"/>
          <c:w val="0.91313086760088824"/>
          <c:h val="0.2041964161802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52380952380948E-2"/>
          <c:y val="2.397589217919514E-2"/>
          <c:w val="0.85321195262648963"/>
          <c:h val="0.79914079766040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'3.1'!$B$6</c:f>
              <c:strCache>
                <c:ptCount val="1"/>
                <c:pt idx="0">
                  <c:v>Forvaltningsselskap (inkl. filialer)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'3.1'!$C$5:$G$5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H1 2023</c:v>
                </c:pt>
              </c:strCache>
            </c:strRef>
          </c:cat>
          <c:val>
            <c:numRef>
              <c:f>'3.1'!$C$6:$G$6</c:f>
              <c:numCache>
                <c:formatCode>General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F-44AC-8F45-392F11F504F2}"/>
            </c:ext>
          </c:extLst>
        </c:ser>
        <c:ser>
          <c:idx val="1"/>
          <c:order val="1"/>
          <c:tx>
            <c:strRef>
              <c:f>'3.1'!$B$7</c:f>
              <c:strCache>
                <c:ptCount val="1"/>
                <c:pt idx="0">
                  <c:v>Både forvaltningsselskap og AIF-forvalter (inkl. filialer)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'3.1'!$C$5:$G$5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H1 2023</c:v>
                </c:pt>
              </c:strCache>
            </c:strRef>
          </c:cat>
          <c:val>
            <c:numRef>
              <c:f>'3.1'!$C$7:$G$7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F-44AC-8F45-392F11F504F2}"/>
            </c:ext>
          </c:extLst>
        </c:ser>
        <c:ser>
          <c:idx val="2"/>
          <c:order val="2"/>
          <c:tx>
            <c:strRef>
              <c:f>'3.1'!$B$8</c:f>
              <c:strCache>
                <c:ptCount val="1"/>
                <c:pt idx="0">
                  <c:v>AIF-forvalter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16585295615982E-3"/>
                  <c:y val="-0.17041814896380372"/>
                </c:manualLayout>
              </c:layout>
              <c:tx>
                <c:rich>
                  <a:bodyPr/>
                  <a:lstStyle/>
                  <a:p>
                    <a:fld id="{3EF288E1-3FD6-4BFC-9A88-687D17ED7E53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{3EF288E1-3FD6-4BFC-9A88-687D17ED7E53}</c15:txfldGUID>
                      <c15:f>'3.1'!$C$9</c15:f>
                      <c15:dlblFieldTableCache>
                        <c:ptCount val="1"/>
                        <c:pt idx="0">
                          <c:v>58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193-4495-B109-E0D461B1C0D8}"/>
                </c:ext>
              </c:extLst>
            </c:dLbl>
            <c:dLbl>
              <c:idx val="1"/>
              <c:layout>
                <c:manualLayout>
                  <c:x val="0"/>
                  <c:y val="-0.20437432943700942"/>
                </c:manualLayout>
              </c:layout>
              <c:tx>
                <c:rich>
                  <a:bodyPr/>
                  <a:lstStyle/>
                  <a:p>
                    <a:fld id="{FF7E731E-8E6E-4C7C-B0F0-1B68E0CD1775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{FF7E731E-8E6E-4C7C-B0F0-1B68E0CD1775}</c15:txfldGUID>
                      <c15:f>'3.1'!$D$9</c15:f>
                      <c15:dlblFieldTableCache>
                        <c:ptCount val="1"/>
                        <c:pt idx="0">
                          <c:v>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193-4495-B109-E0D461B1C0D8}"/>
                </c:ext>
              </c:extLst>
            </c:dLbl>
            <c:dLbl>
              <c:idx val="2"/>
              <c:layout>
                <c:manualLayout>
                  <c:x val="0"/>
                  <c:y val="-0.225425489863911"/>
                </c:manualLayout>
              </c:layout>
              <c:tx>
                <c:rich>
                  <a:bodyPr/>
                  <a:lstStyle/>
                  <a:p>
                    <a:fld id="{E92DF599-3585-4D97-AC70-60301456B8F4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{E92DF599-3585-4D97-AC70-60301456B8F4}</c15:txfldGUID>
                      <c15:f>'3.1'!$E$9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193-4495-B109-E0D461B1C0D8}"/>
                </c:ext>
              </c:extLst>
            </c:dLbl>
            <c:dLbl>
              <c:idx val="3"/>
              <c:layout>
                <c:manualLayout>
                  <c:x val="0"/>
                  <c:y val="-0.23639787678581511"/>
                </c:manualLayout>
              </c:layout>
              <c:tx>
                <c:rich>
                  <a:bodyPr/>
                  <a:lstStyle/>
                  <a:p>
                    <a:fld id="{1B704D13-C74A-4922-879F-39E3A887E193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{1B704D13-C74A-4922-879F-39E3A887E193}</c15:txfldGUID>
                      <c15:f>'3.1'!$F$9</c15:f>
                      <c15:dlblFieldTableCache>
                        <c:ptCount val="1"/>
                        <c:pt idx="0">
                          <c:v>73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193-4495-B109-E0D461B1C0D8}"/>
                </c:ext>
              </c:extLst>
            </c:dLbl>
            <c:dLbl>
              <c:idx val="4"/>
              <c:layout>
                <c:manualLayout>
                  <c:x val="0"/>
                  <c:y val="-0.25242503811621209"/>
                </c:manualLayout>
              </c:layout>
              <c:tx>
                <c:rich>
                  <a:bodyPr/>
                  <a:lstStyle/>
                  <a:p>
                    <a:fld id="{33EB7CE5-770B-4633-AE78-86B2530590ED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{33EB7CE5-770B-4633-AE78-86B2530590ED}</c15:txfldGUID>
                      <c15:f>'3.1'!$G$9</c15:f>
                      <c15:dlblFieldTableCache>
                        <c:ptCount val="1"/>
                        <c:pt idx="0">
                          <c:v>75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193-4495-B109-E0D461B1C0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'3.1'!$C$5:$G$5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H1 2023</c:v>
                </c:pt>
              </c:strCache>
            </c:strRef>
          </c:cat>
          <c:val>
            <c:numRef>
              <c:f>'3.1'!$C$8:$G$8</c:f>
              <c:numCache>
                <c:formatCode>General</c:formatCode>
                <c:ptCount val="5"/>
                <c:pt idx="0">
                  <c:v>28</c:v>
                </c:pt>
                <c:pt idx="1">
                  <c:v>34</c:v>
                </c:pt>
                <c:pt idx="2">
                  <c:v>39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F-44AC-8F45-392F11F5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63104"/>
        <c:axId val="750163432"/>
      </c:barChart>
      <c:scatterChart>
        <c:scatterStyle val="lineMarker"/>
        <c:varyColors val="0"/>
        <c:ser>
          <c:idx val="3"/>
          <c:order val="3"/>
          <c:tx>
            <c:strRef>
              <c:f>'3.1'!$B$10</c:f>
              <c:strCache>
                <c:ptCount val="1"/>
                <c:pt idx="0">
                  <c:v>Nye foretak med konsesjon i perioden, h.akse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noFill/>
              </a:ln>
              <a:effectLst/>
            </c:spPr>
          </c:marker>
          <c:yVal>
            <c:numRef>
              <c:f>'3.1'!$C$10:$G$10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3-4495-B109-E0D461B1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31576"/>
        <c:axId val="1011730920"/>
      </c:scatterChart>
      <c:catAx>
        <c:axId val="7501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50163432"/>
        <c:crosses val="autoZero"/>
        <c:auto val="1"/>
        <c:lblAlgn val="ctr"/>
        <c:lblOffset val="100"/>
        <c:noMultiLvlLbl val="0"/>
      </c:catAx>
      <c:valAx>
        <c:axId val="75016343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50163104"/>
        <c:crosses val="autoZero"/>
        <c:crossBetween val="between"/>
        <c:majorUnit val="20"/>
      </c:valAx>
      <c:valAx>
        <c:axId val="1011730920"/>
        <c:scaling>
          <c:orientation val="minMax"/>
          <c:max val="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11731576"/>
        <c:crosses val="max"/>
        <c:crossBetween val="midCat"/>
        <c:majorUnit val="5"/>
      </c:valAx>
      <c:valAx>
        <c:axId val="1011731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730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42958510054689E-2"/>
          <c:y val="0.90182263983801558"/>
          <c:w val="0.8838705411916784"/>
          <c:h val="9.8177427000363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7687135894548"/>
          <c:y val="4.7567567567567567E-2"/>
          <c:w val="0.80398918000590402"/>
          <c:h val="0.77649766692035582"/>
        </c:manualLayout>
      </c:layout>
      <c:lineChart>
        <c:grouping val="standar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9271790467143383E-2"/>
                  <c:y val="3.1169621644970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'3.2'!$C$5:$K$5</c15:sqref>
                  </c15:fullRef>
                </c:ext>
              </c:extLst>
              <c:f>'3.2'!$C$5:$J$5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'3.2'!$C$6:$K$6</c15:sqref>
                  </c15:fullRef>
                </c:ext>
              </c:extLst>
              <c:f>'3.2'!$C$6:$J$6</c:f>
              <c:numCache>
                <c:formatCode>0</c:formatCode>
                <c:ptCount val="8"/>
                <c:pt idx="0">
                  <c:v>106.27340887839181</c:v>
                </c:pt>
                <c:pt idx="1">
                  <c:v>98.990750045509955</c:v>
                </c:pt>
                <c:pt idx="2">
                  <c:v>103.9609613087314</c:v>
                </c:pt>
                <c:pt idx="3">
                  <c:v>108.16615660655739</c:v>
                </c:pt>
                <c:pt idx="4">
                  <c:v>98.367591110804426</c:v>
                </c:pt>
                <c:pt idx="6">
                  <c:v>93.45467040925314</c:v>
                </c:pt>
                <c:pt idx="7">
                  <c:v>89.715682007934632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B4C-B7A9-84451BDCBF00}"/>
            </c:ext>
          </c:extLst>
        </c:ser>
        <c:ser>
          <c:idx val="1"/>
          <c:order val="1"/>
          <c:tx>
            <c:strRef>
              <c:f>'3.2'!$B$7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2484092768032874E-2"/>
                  <c:y val="3.116962164497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'3.2'!$C$5:$K$5</c15:sqref>
                  </c15:fullRef>
                </c:ext>
              </c:extLst>
              <c:f>'3.2'!$C$5:$J$5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'3.2'!$C$7:$K$7</c15:sqref>
                  </c15:fullRef>
                </c:ext>
              </c:extLst>
              <c:f>'3.2'!$C$7:$J$7</c:f>
              <c:numCache>
                <c:formatCode>0</c:formatCode>
                <c:ptCount val="8"/>
                <c:pt idx="0">
                  <c:v>84.978868415742255</c:v>
                </c:pt>
                <c:pt idx="1">
                  <c:v>78.656723841544391</c:v>
                </c:pt>
                <c:pt idx="2">
                  <c:v>79.020449239618912</c:v>
                </c:pt>
                <c:pt idx="3">
                  <c:v>77.632806934253566</c:v>
                </c:pt>
                <c:pt idx="4">
                  <c:v>75.883769475178624</c:v>
                </c:pt>
                <c:pt idx="6">
                  <c:v>71.679021700594447</c:v>
                </c:pt>
                <c:pt idx="7">
                  <c:v>71.749112807583941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B4C-B7A9-84451BDCBF00}"/>
            </c:ext>
          </c:extLst>
        </c:ser>
        <c:ser>
          <c:idx val="2"/>
          <c:order val="2"/>
          <c:tx>
            <c:strRef>
              <c:f>'3.2'!$B$8</c:f>
              <c:strCache>
                <c:ptCount val="1"/>
                <c:pt idx="0">
                  <c:v>Driftsmargin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9271945064163479E-2"/>
                  <c:y val="-3.131017117261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AA-4288-BB4F-787F54785C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'3.2'!$C$5:$F$5</c15:sqref>
                  </c15:fullRef>
                </c:ext>
              </c:extLst>
              <c:f>'3.2'!$C$5:$F$5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'3.2'!$C$8:$K$8</c15:sqref>
                  </c15:fullRef>
                </c:ext>
              </c:extLst>
              <c:f>'3.2'!$C$8:$J$8</c:f>
              <c:numCache>
                <c:formatCode>0</c:formatCode>
                <c:ptCount val="8"/>
                <c:pt idx="0">
                  <c:v>20.03750579509197</c:v>
                </c:pt>
                <c:pt idx="1">
                  <c:v>20.541339665188119</c:v>
                </c:pt>
                <c:pt idx="2">
                  <c:v>23.990266880129131</c:v>
                </c:pt>
                <c:pt idx="3">
                  <c:v>28.228191358749608</c:v>
                </c:pt>
                <c:pt idx="4">
                  <c:v>22.856940361891439</c:v>
                </c:pt>
                <c:pt idx="6">
                  <c:v>23.300760265163419</c:v>
                </c:pt>
                <c:pt idx="7">
                  <c:v>20.026118955169601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'3.2'!$L$5</c15:sqref>
                  </c15:fullRef>
                </c:ext>
              </c:extLst>
              <c:f>'3.2'!$L$5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4-4B4C-B7A9-84451BDC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23896"/>
        <c:axId val="473618976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1208875286916601E-3"/>
              <c:y val="0.3642569057246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between"/>
      </c:valAx>
      <c:valAx>
        <c:axId val="473618976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73623896"/>
        <c:crosses val="max"/>
        <c:crossBetween val="between"/>
      </c:valAx>
      <c:catAx>
        <c:axId val="47362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18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5231336696282041E-2"/>
          <c:y val="0.90977131006136691"/>
          <c:w val="0.95521949660924566"/>
          <c:h val="7.6939658028912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3766001642428E-2"/>
          <c:y val="5.0838066729262145E-2"/>
          <c:w val="0.83448101991803381"/>
          <c:h val="0.76170845665568399"/>
        </c:manualLayout>
      </c:layout>
      <c:lineChart>
        <c:grouping val="standard"/>
        <c:varyColors val="0"/>
        <c:ser>
          <c:idx val="0"/>
          <c:order val="0"/>
          <c:tx>
            <c:strRef>
              <c:f>'3.3'!$B$6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4.4572727740535077E-2"/>
                  <c:y val="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2A-4D3F-8909-9EB993904A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'3.3'!$C$5:$K$5</c15:sqref>
                  </c15:fullRef>
                </c:ext>
              </c:extLst>
              <c:f>'3.3'!$C$5:$J$5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'3.3'!$C$6:$K$6</c15:sqref>
                  </c15:fullRef>
                </c:ext>
              </c:extLst>
              <c:f>'3.3'!$C$6:$J$6</c:f>
              <c:numCache>
                <c:formatCode>_-* #,##0_-;\-* #,##0_-;_-* "-"??_-;_-@_-</c:formatCode>
                <c:ptCount val="8"/>
                <c:pt idx="0">
                  <c:v>24.316357011507979</c:v>
                </c:pt>
                <c:pt idx="1">
                  <c:v>24.056960305416009</c:v>
                </c:pt>
                <c:pt idx="2">
                  <c:v>27.25907270934399</c:v>
                </c:pt>
                <c:pt idx="3">
                  <c:v>35.914950812704816</c:v>
                </c:pt>
                <c:pt idx="4">
                  <c:v>25.702557587061779</c:v>
                </c:pt>
                <c:pt idx="6">
                  <c:v>22.668315367730351</c:v>
                </c:pt>
                <c:pt idx="7">
                  <c:v>22.341528184604229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29-A58D-E2862FA1A802}"/>
            </c:ext>
          </c:extLst>
        </c:ser>
        <c:ser>
          <c:idx val="1"/>
          <c:order val="1"/>
          <c:tx>
            <c:strRef>
              <c:f>'3.3'!$B$7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4.8276011283524274E-2"/>
                  <c:y val="3.5999999999999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2A-4D3F-8909-9EB993904A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'3.3'!$C$5:$F$5</c15:sqref>
                  </c15:fullRef>
                </c:ext>
              </c:extLst>
              <c:f>'3.3'!$C$5:$F$5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'3.3'!$C$7:$K$7</c15:sqref>
                  </c15:fullRef>
                </c:ext>
              </c:extLst>
              <c:f>'3.3'!$C$7:$J$7</c:f>
              <c:numCache>
                <c:formatCode>_-* #,##0_-;\-* #,##0_-;_-* "-"??_-;_-@_-</c:formatCode>
                <c:ptCount val="8"/>
                <c:pt idx="0">
                  <c:v>38.134016002795583</c:v>
                </c:pt>
                <c:pt idx="1">
                  <c:v>40.21103889474724</c:v>
                </c:pt>
                <c:pt idx="2">
                  <c:v>45.828354818964009</c:v>
                </c:pt>
                <c:pt idx="3">
                  <c:v>59.72839746444857</c:v>
                </c:pt>
                <c:pt idx="4">
                  <c:v>39.083920085779013</c:v>
                </c:pt>
                <c:pt idx="6">
                  <c:v>36.570620144760973</c:v>
                </c:pt>
                <c:pt idx="7">
                  <c:v>33.720808042546572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'3.3'!$L$5</c15:sqref>
                  </c15:fullRef>
                </c:ext>
              </c:extLst>
              <c:f>'3.3'!$L$5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2-4C29-A58D-E2862FA1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089695"/>
        <c:axId val="743089039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1349693251533744E-3"/>
              <c:y val="0.35175636103338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between"/>
      </c:valAx>
      <c:valAx>
        <c:axId val="743089039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743089695"/>
        <c:crosses val="max"/>
        <c:crossBetween val="between"/>
      </c:valAx>
      <c:catAx>
        <c:axId val="743089695"/>
        <c:scaling>
          <c:orientation val="minMax"/>
        </c:scaling>
        <c:delete val="1"/>
        <c:axPos val="b"/>
        <c:majorTickMark val="out"/>
        <c:minorTickMark val="none"/>
        <c:tickLblPos val="nextTo"/>
        <c:crossAx val="74308903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663761623371848E-2"/>
          <c:y val="3.2256080723995294E-2"/>
          <c:w val="0.86997743084281254"/>
          <c:h val="0.7485160409825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'3.4'!$C$9</c:f>
              <c:strCache>
                <c:ptCount val="1"/>
                <c:pt idx="0">
                  <c:v>H1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'3.4'!$C$10:$C$12</c:f>
              <c:numCache>
                <c:formatCode>0</c:formatCode>
                <c:ptCount val="3"/>
                <c:pt idx="0">
                  <c:v>81.508827527917092</c:v>
                </c:pt>
                <c:pt idx="1">
                  <c:v>16.707475037779869</c:v>
                </c:pt>
                <c:pt idx="2">
                  <c:v>1.783697434303037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7-4C98-A3A4-E1A5184B0871}"/>
            </c:ext>
          </c:extLst>
        </c:ser>
        <c:ser>
          <c:idx val="1"/>
          <c:order val="1"/>
          <c:tx>
            <c:strRef>
              <c:f>'3.4'!$D$9</c:f>
              <c:strCache>
                <c:ptCount val="1"/>
                <c:pt idx="0">
                  <c:v>H1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'3.4'!$B$10:$B$12</c:f>
              <c:strCache>
                <c:ptCount val="3"/>
                <c:pt idx="0">
                  <c:v>Forvaltningsgodtgjørelse</c:v>
                </c:pt>
                <c:pt idx="1">
                  <c:v>Inntekter fra individuell porteføljeforvaltning</c:v>
                </c:pt>
                <c:pt idx="2">
                  <c:v>Øvrige inntekter</c:v>
                </c:pt>
              </c:strCache>
            </c:strRef>
          </c:cat>
          <c:val>
            <c:numRef>
              <c:f>'3.4'!$D$10:$D$12</c:f>
              <c:numCache>
                <c:formatCode>0</c:formatCode>
                <c:ptCount val="3"/>
                <c:pt idx="0">
                  <c:v>81.209940633406092</c:v>
                </c:pt>
                <c:pt idx="1">
                  <c:v>16.83485998453347</c:v>
                </c:pt>
                <c:pt idx="2">
                  <c:v>1.9551993820604421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'3.4'!$E$9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'3.4'!$E$10:$E$12</c:f>
              <c:numCache>
                <c:formatCode>0</c:formatCode>
                <c:ptCount val="3"/>
                <c:pt idx="0">
                  <c:v>-7.9667124122584543</c:v>
                </c:pt>
                <c:pt idx="1">
                  <c:v>-6.9237072615859718</c:v>
                </c:pt>
                <c:pt idx="2">
                  <c:v>1.253548605675433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47-4C98-A3A4-E1A5184B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30279"/>
        <c:axId val="33133887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76267987869600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9568520"/>
        <c:crosses val="autoZero"/>
        <c:crossBetween val="between"/>
        <c:majorUnit val="20"/>
      </c:valAx>
      <c:valAx>
        <c:axId val="33133887"/>
        <c:scaling>
          <c:orientation val="minMax"/>
          <c:max val="10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3130279"/>
        <c:crosses val="max"/>
        <c:crossBetween val="midCat"/>
        <c:majorUnit val="20"/>
      </c:valAx>
      <c:valAx>
        <c:axId val="33130279"/>
        <c:scaling>
          <c:orientation val="minMax"/>
        </c:scaling>
        <c:delete val="1"/>
        <c:axPos val="b"/>
        <c:majorTickMark val="out"/>
        <c:minorTickMark val="none"/>
        <c:tickLblPos val="nextTo"/>
        <c:crossAx val="33133887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777857732634034E-2"/>
          <c:y val="2.8751114954654738E-2"/>
          <c:w val="0.60046884297635028"/>
          <c:h val="0.92093443387469942"/>
        </c:manualLayout>
      </c:layout>
      <c:pieChart>
        <c:varyColors val="1"/>
        <c:ser>
          <c:idx val="0"/>
          <c:order val="0"/>
          <c:tx>
            <c:strRef>
              <c:f>'3.5'!$B$5</c:f>
              <c:strCache>
                <c:ptCount val="1"/>
                <c:pt idx="0">
                  <c:v>H1 2023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4824-4688-B3C6-AE1E0EF9175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4824-4688-B3C6-AE1E0EF91755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4824-4688-B3C6-AE1E0EF9175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4824-4688-B3C6-AE1E0EF9175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4824-4688-B3C6-AE1E0EF91755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B-4824-4688-B3C6-AE1E0EF91755}"/>
              </c:ext>
            </c:extLst>
          </c:dPt>
          <c:dPt>
            <c:idx val="6"/>
            <c:bubble3D val="0"/>
            <c:spPr>
              <a:solidFill>
                <a:srgbClr val="751A21"/>
              </a:solidFill>
            </c:spPr>
            <c:extLst>
              <c:ext xmlns:c16="http://schemas.microsoft.com/office/drawing/2014/chart" uri="{C3380CC4-5D6E-409C-BE32-E72D297353CC}">
                <c16:uniqueId val="{0000000D-4824-4688-B3C6-AE1E0EF91755}"/>
              </c:ext>
            </c:extLst>
          </c:dPt>
          <c:dPt>
            <c:idx val="7"/>
            <c:bubble3D val="0"/>
            <c:spPr>
              <a:solidFill>
                <a:srgbClr val="F75C45"/>
              </a:solidFill>
            </c:spPr>
            <c:extLst>
              <c:ext xmlns:c16="http://schemas.microsoft.com/office/drawing/2014/chart" uri="{C3380CC4-5D6E-409C-BE32-E72D297353CC}">
                <c16:uniqueId val="{0000000F-4824-4688-B3C6-AE1E0EF9175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'3.5'!$A$6:$A$11</c:f>
              <c:strCache>
                <c:ptCount val="6"/>
                <c:pt idx="0">
                  <c:v>Aksjefond</c:v>
                </c:pt>
                <c:pt idx="1">
                  <c:v>Obligasjonsfond</c:v>
                </c:pt>
                <c:pt idx="2">
                  <c:v>AIF</c:v>
                </c:pt>
                <c:pt idx="3">
                  <c:v>Kombinasjonsfond</c:v>
                </c:pt>
                <c:pt idx="4">
                  <c:v>Pengemarkedsfond</c:v>
                </c:pt>
                <c:pt idx="5">
                  <c:v>Andre verdipapirfond</c:v>
                </c:pt>
              </c:strCache>
            </c:strRef>
          </c:cat>
          <c:val>
            <c:numRef>
              <c:f>'3.5'!$B$6:$B$11</c:f>
              <c:numCache>
                <c:formatCode>_(* #,##0.00_);_(* \(#,##0.00\);_(* "-"??_);_(@_)</c:formatCode>
                <c:ptCount val="6"/>
                <c:pt idx="0">
                  <c:v>0.71770794009007544</c:v>
                </c:pt>
                <c:pt idx="1">
                  <c:v>0.13312615924292839</c:v>
                </c:pt>
                <c:pt idx="2">
                  <c:v>5.1451288115601922E-2</c:v>
                </c:pt>
                <c:pt idx="3">
                  <c:v>3.5907675580597202E-2</c:v>
                </c:pt>
                <c:pt idx="4">
                  <c:v>3.4782357478920771E-2</c:v>
                </c:pt>
                <c:pt idx="5">
                  <c:v>2.7024579491876241E-2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824-4688-B3C6-AE1E0EF917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628161185734137"/>
          <c:y val="0.33360097593434618"/>
          <c:w val="0.24639733758770349"/>
          <c:h val="0.38385724306984148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bg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1857257001591"/>
          <c:y val="2.3640661938534278E-2"/>
          <c:w val="0.81169724989926995"/>
          <c:h val="0.71320950125771221"/>
        </c:manualLayout>
      </c:layout>
      <c:lineChart>
        <c:grouping val="standard"/>
        <c:varyColors val="0"/>
        <c:ser>
          <c:idx val="0"/>
          <c:order val="0"/>
          <c:tx>
            <c:strRef>
              <c:f>'3.6'!$B$7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4683796949235124E-2"/>
                  <c:y val="2.5477618928150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'3.6'!$C$7:$K$7</c15:sqref>
                  </c15:fullRef>
                </c:ext>
              </c:extLst>
              <c:f>'3.6'!$C$7:$J$7</c:f>
              <c:numCache>
                <c:formatCode>0</c:formatCode>
                <c:ptCount val="8"/>
                <c:pt idx="0">
                  <c:v>126.895289862716</c:v>
                </c:pt>
                <c:pt idx="1">
                  <c:v>126.8985731652531</c:v>
                </c:pt>
                <c:pt idx="2">
                  <c:v>127.00796596863751</c:v>
                </c:pt>
                <c:pt idx="3">
                  <c:v>132.97447743574489</c:v>
                </c:pt>
                <c:pt idx="4">
                  <c:v>125.4349405729611</c:v>
                </c:pt>
                <c:pt idx="6">
                  <c:v>109.68367405332801</c:v>
                </c:pt>
                <c:pt idx="7">
                  <c:v>117.597751960327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49-46E7-B567-3EDE4DB8F4E6}"/>
            </c:ext>
          </c:extLst>
        </c:ser>
        <c:ser>
          <c:idx val="1"/>
          <c:order val="1"/>
          <c:tx>
            <c:strRef>
              <c:f>'3.6'!$B$8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4278794420222613E-2"/>
                  <c:y val="2.880299112290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'3.6'!$C$8:$K$8</c15:sqref>
                  </c15:fullRef>
                </c:ext>
              </c:extLst>
              <c:f>'3.6'!$C$8:$J$8</c:f>
              <c:numCache>
                <c:formatCode>0</c:formatCode>
                <c:ptCount val="8"/>
                <c:pt idx="0">
                  <c:v>92.455166970330154</c:v>
                </c:pt>
                <c:pt idx="1">
                  <c:v>87.766455336486231</c:v>
                </c:pt>
                <c:pt idx="2">
                  <c:v>73.229497049724628</c:v>
                </c:pt>
                <c:pt idx="3">
                  <c:v>79.939479133496022</c:v>
                </c:pt>
                <c:pt idx="4">
                  <c:v>93.12389994468893</c:v>
                </c:pt>
                <c:pt idx="6">
                  <c:v>78.359292684815202</c:v>
                </c:pt>
                <c:pt idx="7">
                  <c:v>89.712555003889165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9-46E7-B567-3EDE4DB8F4E6}"/>
            </c:ext>
          </c:extLst>
        </c:ser>
        <c:ser>
          <c:idx val="2"/>
          <c:order val="2"/>
          <c:tx>
            <c:strRef>
              <c:f>'3.6'!$B$9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747595710695919E-2"/>
                  <c:y val="-4.210453675796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0-4477-A51A-32A7CCA29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'3.6'!$C$6:$K$6</c15:sqref>
                  </c15:fullRef>
                </c:ext>
              </c:extLst>
              <c:f>'3.6'!$C$6:$J$6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'3.6'!$C$9:$K$9</c15:sqref>
                  </c15:fullRef>
                </c:ext>
              </c:extLst>
              <c:f>'3.6'!$C$9:$J$9</c:f>
              <c:numCache>
                <c:formatCode>0</c:formatCode>
                <c:ptCount val="8"/>
                <c:pt idx="0">
                  <c:v>27.140584122267651</c:v>
                </c:pt>
                <c:pt idx="1">
                  <c:v>30.83731901209579</c:v>
                </c:pt>
                <c:pt idx="2">
                  <c:v>42.342595213431373</c:v>
                </c:pt>
                <c:pt idx="3">
                  <c:v>39.883592193754751</c:v>
                </c:pt>
                <c:pt idx="4">
                  <c:v>25.759202723485149</c:v>
                </c:pt>
                <c:pt idx="6">
                  <c:v>33.808994764205089</c:v>
                </c:pt>
                <c:pt idx="7">
                  <c:v>23.712355458840118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'3.6'!$L$6</c15:sqref>
                  </c15:fullRef>
                </c:ext>
              </c:extLst>
              <c:f>'3.6'!$L$6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49-46E7-B567-3EDE4DB8F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45216"/>
        <c:axId val="473638984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between"/>
      </c:valAx>
      <c:valAx>
        <c:axId val="473638984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73645216"/>
        <c:crosses val="max"/>
        <c:crossBetween val="between"/>
      </c:valAx>
      <c:catAx>
        <c:axId val="47364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3638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849692055819755"/>
          <c:y val="0.85262860892388448"/>
          <c:w val="0.73930978924664115"/>
          <c:h val="0.12237139107611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1786158309159"/>
          <c:y val="5.2009456264775412E-2"/>
          <c:w val="0.77263710457245471"/>
          <c:h val="0.71050356703369177"/>
        </c:manualLayout>
      </c:layout>
      <c:lineChart>
        <c:grouping val="standard"/>
        <c:varyColors val="0"/>
        <c:ser>
          <c:idx val="0"/>
          <c:order val="0"/>
          <c:tx>
            <c:strRef>
              <c:f>'3.7'!$B$7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6.138969470921414E-2"/>
                  <c:y val="3.223343762315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CE-4DCE-B0A3-0ECE638C40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'3.7'!$C$6:$K$6</c15:sqref>
                  </c15:fullRef>
                </c:ext>
              </c:extLst>
              <c:f>'3.7'!$C$6:$J$6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'3.7'!$C$7:$K$7</c15:sqref>
                  </c15:fullRef>
                </c:ext>
              </c:extLst>
              <c:f>'3.7'!$C$7:$J$7</c:f>
              <c:numCache>
                <c:formatCode>0</c:formatCode>
                <c:ptCount val="8"/>
                <c:pt idx="0">
                  <c:v>42.220254398146842</c:v>
                </c:pt>
                <c:pt idx="1">
                  <c:v>47.233956794047373</c:v>
                </c:pt>
                <c:pt idx="2">
                  <c:v>54.604260825056407</c:v>
                </c:pt>
                <c:pt idx="3">
                  <c:v>56.640071499070203</c:v>
                </c:pt>
                <c:pt idx="4">
                  <c:v>35.802390095924999</c:v>
                </c:pt>
                <c:pt idx="6">
                  <c:v>37.082947617877451</c:v>
                </c:pt>
                <c:pt idx="7">
                  <c:v>36.652264441693177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371-8A8C-2FB2CB76EB21}"/>
            </c:ext>
          </c:extLst>
        </c:ser>
        <c:ser>
          <c:idx val="1"/>
          <c:order val="1"/>
          <c:tx>
            <c:strRef>
              <c:f>'3.7'!$B$8</c:f>
              <c:strCache>
                <c:ptCount val="1"/>
                <c:pt idx="0">
                  <c:v>Egenkapitalavkastning 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6.1390385412349931E-2"/>
                  <c:y val="3.784417652594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E-4DCE-B0A3-0ECE638C40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'3.7'!$C$6:$K$6</c15:sqref>
                  </c15:fullRef>
                </c:ext>
              </c:extLst>
              <c:f>'3.7'!$C$6:$J$6</c:f>
              <c:strCach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6">
                  <c:v>H1 2022</c:v>
                </c:pt>
                <c:pt idx="7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'3.7'!$C$8:$K$8</c15:sqref>
                  </c15:fullRef>
                </c:ext>
              </c:extLst>
              <c:f>'3.7'!$C$8:$J$8</c:f>
              <c:numCache>
                <c:formatCode>0</c:formatCode>
                <c:ptCount val="8"/>
                <c:pt idx="0">
                  <c:v>76.610861980268083</c:v>
                </c:pt>
                <c:pt idx="1">
                  <c:v>90.853536049459365</c:v>
                </c:pt>
                <c:pt idx="2">
                  <c:v>124.2384268805279</c:v>
                </c:pt>
                <c:pt idx="3">
                  <c:v>122.6646996112881</c:v>
                </c:pt>
                <c:pt idx="4">
                  <c:v>70.055647857020119</c:v>
                </c:pt>
                <c:pt idx="6">
                  <c:v>81.563430128385477</c:v>
                </c:pt>
                <c:pt idx="7">
                  <c:v>68.904458770699335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marker>
            <c:symbol val="none"/>
          </c:marker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'3.7'!$L$6</c15:sqref>
                  </c15:fullRef>
                </c:ext>
              </c:extLst>
              <c:f>'3.7'!$L$6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C-4371-8A8C-2FB2CB76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92111"/>
        <c:axId val="671391783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006006006006006E-3"/>
              <c:y val="0.35158094599877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between"/>
        <c:majorUnit val="25"/>
      </c:valAx>
      <c:valAx>
        <c:axId val="671391783"/>
        <c:scaling>
          <c:orientation val="minMax"/>
          <c:max val="12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1392111"/>
        <c:crosses val="max"/>
        <c:crossBetween val="between"/>
        <c:majorUnit val="25"/>
      </c:valAx>
      <c:catAx>
        <c:axId val="671392111"/>
        <c:scaling>
          <c:orientation val="minMax"/>
        </c:scaling>
        <c:delete val="1"/>
        <c:axPos val="b"/>
        <c:majorTickMark val="out"/>
        <c:minorTickMark val="none"/>
        <c:tickLblPos val="nextTo"/>
        <c:crossAx val="671391783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467015419326175E-2"/>
          <c:y val="3.2256080723995294E-2"/>
          <c:w val="0.88524618066746896"/>
          <c:h val="0.78898843968574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'3.8'!$C$7</c:f>
              <c:strCache>
                <c:ptCount val="1"/>
                <c:pt idx="0">
                  <c:v>H1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'3.8'!$C$8:$C$10</c:f>
              <c:numCache>
                <c:formatCode>_-* #,##0_-;\-* #,##0_-;_-* "-"??_-;_-@_-</c:formatCode>
                <c:ptCount val="3"/>
                <c:pt idx="0">
                  <c:v>73.699613913833431</c:v>
                </c:pt>
                <c:pt idx="1">
                  <c:v>16.19241699761228</c:v>
                </c:pt>
                <c:pt idx="2">
                  <c:v>10.107969088554301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9-4FDB-8C82-A62D7D8F4D5D}"/>
            </c:ext>
          </c:extLst>
        </c:ser>
        <c:ser>
          <c:idx val="1"/>
          <c:order val="1"/>
          <c:tx>
            <c:strRef>
              <c:f>'3.8'!$D$7</c:f>
              <c:strCache>
                <c:ptCount val="1"/>
                <c:pt idx="0">
                  <c:v>H1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'3.8'!$B$8:$B$10</c:f>
              <c:strCache>
                <c:ptCount val="3"/>
                <c:pt idx="0">
                  <c:v>Forvaltningsgodtgjørelse</c:v>
                </c:pt>
                <c:pt idx="1">
                  <c:v>Øvrige inntekter</c:v>
                </c:pt>
                <c:pt idx="2">
                  <c:v>Inntekter fra individuell porteføljeforvaltning</c:v>
                </c:pt>
              </c:strCache>
            </c:strRef>
          </c:cat>
          <c:val>
            <c:numRef>
              <c:f>'3.8'!$D$8:$D$10</c:f>
              <c:numCache>
                <c:formatCode>_-* #,##0_-;\-* #,##0_-;_-* "-"??_-;_-@_-</c:formatCode>
                <c:ptCount val="3"/>
                <c:pt idx="0">
                  <c:v>75.449513986421607</c:v>
                </c:pt>
                <c:pt idx="1">
                  <c:v>15.881735770710399</c:v>
                </c:pt>
                <c:pt idx="2">
                  <c:v>8.6687502428680077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scatterChart>
        <c:scatterStyle val="lineMarker"/>
        <c:varyColors val="0"/>
        <c:ser>
          <c:idx val="2"/>
          <c:order val="2"/>
          <c:tx>
            <c:strRef>
              <c:f>'3.8'!$E$7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3"/>
            <c:spPr>
              <a:solidFill>
                <a:srgbClr val="71C277"/>
              </a:solidFill>
              <a:ln>
                <a:noFill/>
              </a:ln>
            </c:spPr>
          </c:marker>
          <c:yVal>
            <c:numRef>
              <c:f>'3.8'!$E$8:$E$10</c:f>
              <c:numCache>
                <c:formatCode>_-* #,##0_-;\-* #,##0_-;_-* "-"??_-;_-@_-</c:formatCode>
                <c:ptCount val="3"/>
                <c:pt idx="0">
                  <c:v>13.196390081719541</c:v>
                </c:pt>
                <c:pt idx="1">
                  <c:v>8.4495189573998672</c:v>
                </c:pt>
                <c:pt idx="2">
                  <c:v>-5.1725813111807426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89-4FDB-8C82-A62D7D8F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320920"/>
        <c:axId val="976321904"/>
      </c:scatte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90"/>
          <c:min val="-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9696948208213287E-3"/>
              <c:y val="0.36913177748114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9568520"/>
        <c:crosses val="autoZero"/>
        <c:crossBetween val="between"/>
        <c:majorUnit val="15"/>
      </c:valAx>
      <c:valAx>
        <c:axId val="976321904"/>
        <c:scaling>
          <c:orientation val="minMax"/>
          <c:max val="90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76320920"/>
        <c:crosses val="max"/>
        <c:crossBetween val="midCat"/>
        <c:majorUnit val="15"/>
      </c:valAx>
      <c:valAx>
        <c:axId val="97632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9763219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89118732749253E-2"/>
          <c:y val="4.0459764255984902E-2"/>
          <c:w val="0.82734544580236613"/>
          <c:h val="0.76323490057317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'3.9'!$A$7</c:f>
              <c:strCache>
                <c:ptCount val="1"/>
                <c:pt idx="0">
                  <c:v>Aksjefond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'3.9'!$B$6:$O$6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H1 2023</c:v>
                </c:pt>
              </c:strCache>
            </c:strRef>
          </c:cat>
          <c:val>
            <c:numRef>
              <c:f>'3.9'!$B$7:$O$7</c:f>
              <c:numCache>
                <c:formatCode>_-* #,##0_-;\-* #,##0_-;_-* "-"??_-;_-@_-</c:formatCode>
                <c:ptCount val="14"/>
                <c:pt idx="0">
                  <c:v>58.07848074394704</c:v>
                </c:pt>
                <c:pt idx="1">
                  <c:v>51.013036096405685</c:v>
                </c:pt>
                <c:pt idx="2">
                  <c:v>49.493144111411667</c:v>
                </c:pt>
                <c:pt idx="3">
                  <c:v>56.689616366028929</c:v>
                </c:pt>
                <c:pt idx="4">
                  <c:v>48.837139312604613</c:v>
                </c:pt>
                <c:pt idx="5">
                  <c:v>48.589854681079728</c:v>
                </c:pt>
                <c:pt idx="6">
                  <c:v>49.846649632709358</c:v>
                </c:pt>
                <c:pt idx="7">
                  <c:v>53.854423722018353</c:v>
                </c:pt>
                <c:pt idx="8">
                  <c:v>51.995534887784686</c:v>
                </c:pt>
                <c:pt idx="9">
                  <c:v>55.155992593388333</c:v>
                </c:pt>
                <c:pt idx="10">
                  <c:v>55.677925826329556</c:v>
                </c:pt>
                <c:pt idx="11">
                  <c:v>60.501743452322273</c:v>
                </c:pt>
                <c:pt idx="12">
                  <c:v>59.38848622226535</c:v>
                </c:pt>
                <c:pt idx="13">
                  <c:v>63.698542941994127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E-472A-BB14-D540EF1FB00F}"/>
            </c:ext>
          </c:extLst>
        </c:ser>
        <c:ser>
          <c:idx val="1"/>
          <c:order val="1"/>
          <c:tx>
            <c:strRef>
              <c:f>'3.9'!$A$8</c:f>
              <c:strCache>
                <c:ptCount val="1"/>
                <c:pt idx="0">
                  <c:v>Kombinasjonsfond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'3.9'!$B$6:$O$6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H1 2023</c:v>
                </c:pt>
              </c:strCache>
            </c:strRef>
          </c:cat>
          <c:val>
            <c:numRef>
              <c:f>'3.9'!$B$8:$O$8</c:f>
              <c:numCache>
                <c:formatCode>_-* #,##0_-;\-* #,##0_-;_-* "-"??_-;_-@_-</c:formatCode>
                <c:ptCount val="14"/>
                <c:pt idx="0">
                  <c:v>3.5958264002204725</c:v>
                </c:pt>
                <c:pt idx="1">
                  <c:v>3.8133301369084411</c:v>
                </c:pt>
                <c:pt idx="2">
                  <c:v>3.919085354339876</c:v>
                </c:pt>
                <c:pt idx="3">
                  <c:v>4.9124660243486851</c:v>
                </c:pt>
                <c:pt idx="4">
                  <c:v>4.9517726442904157</c:v>
                </c:pt>
                <c:pt idx="5">
                  <c:v>5.4826811173743248</c:v>
                </c:pt>
                <c:pt idx="6">
                  <c:v>5.3372270300478757</c:v>
                </c:pt>
                <c:pt idx="7">
                  <c:v>4.338299270191297</c:v>
                </c:pt>
                <c:pt idx="8">
                  <c:v>4.7199680446495602</c:v>
                </c:pt>
                <c:pt idx="9">
                  <c:v>4.5054051314325418</c:v>
                </c:pt>
                <c:pt idx="10">
                  <c:v>4.3641593858818997</c:v>
                </c:pt>
                <c:pt idx="11">
                  <c:v>4.4718348935808665</c:v>
                </c:pt>
                <c:pt idx="12">
                  <c:v>4.8669306352351329</c:v>
                </c:pt>
                <c:pt idx="13">
                  <c:v>4.6739467639031318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E-472A-BB14-D540EF1FB00F}"/>
            </c:ext>
          </c:extLst>
        </c:ser>
        <c:ser>
          <c:idx val="2"/>
          <c:order val="2"/>
          <c:tx>
            <c:strRef>
              <c:f>'3.9'!$A$9</c:f>
              <c:strCache>
                <c:ptCount val="1"/>
                <c:pt idx="0">
                  <c:v>Obligasjonsfond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'3.9'!$B$6:$O$6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H1 2023</c:v>
                </c:pt>
              </c:strCache>
            </c:strRef>
          </c:cat>
          <c:val>
            <c:numRef>
              <c:f>'3.9'!$B$9:$O$9</c:f>
              <c:numCache>
                <c:formatCode>_-* #,##0_-;\-* #,##0_-;_-* "-"??_-;_-@_-</c:formatCode>
                <c:ptCount val="14"/>
                <c:pt idx="0">
                  <c:v>20.396784168895042</c:v>
                </c:pt>
                <c:pt idx="1">
                  <c:v>25.299433727072724</c:v>
                </c:pt>
                <c:pt idx="2">
                  <c:v>30.982839845819448</c:v>
                </c:pt>
                <c:pt idx="3">
                  <c:v>26.326930366242991</c:v>
                </c:pt>
                <c:pt idx="4">
                  <c:v>34.39746857870378</c:v>
                </c:pt>
                <c:pt idx="5">
                  <c:v>35.354536429362092</c:v>
                </c:pt>
                <c:pt idx="6">
                  <c:v>34.341467214437913</c:v>
                </c:pt>
                <c:pt idx="7">
                  <c:v>30.79462936950063</c:v>
                </c:pt>
                <c:pt idx="8">
                  <c:v>33.70261309713328</c:v>
                </c:pt>
                <c:pt idx="9">
                  <c:v>31.735118853802174</c:v>
                </c:pt>
                <c:pt idx="10">
                  <c:v>32.473134098155008</c:v>
                </c:pt>
                <c:pt idx="11">
                  <c:v>27.208058844728505</c:v>
                </c:pt>
                <c:pt idx="12">
                  <c:v>27.145203699873331</c:v>
                </c:pt>
                <c:pt idx="13">
                  <c:v>23.465098011705308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E-472A-BB14-D540EF1FB00F}"/>
            </c:ext>
          </c:extLst>
        </c:ser>
        <c:ser>
          <c:idx val="3"/>
          <c:order val="3"/>
          <c:tx>
            <c:strRef>
              <c:f>'3.9'!$A$10</c:f>
              <c:strCache>
                <c:ptCount val="1"/>
                <c:pt idx="0">
                  <c:v>Pengemarkedsfond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'3.9'!$B$6:$O$6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H1 2023</c:v>
                </c:pt>
              </c:strCache>
            </c:strRef>
          </c:cat>
          <c:val>
            <c:numRef>
              <c:f>'3.9'!$B$10:$O$10</c:f>
              <c:numCache>
                <c:formatCode>_-* #,##0_-;\-* #,##0_-;_-* "-"??_-;_-@_-</c:formatCode>
                <c:ptCount val="14"/>
                <c:pt idx="0">
                  <c:v>17.519107989329463</c:v>
                </c:pt>
                <c:pt idx="1">
                  <c:v>19.346162989724192</c:v>
                </c:pt>
                <c:pt idx="2">
                  <c:v>15.109964994067274</c:v>
                </c:pt>
                <c:pt idx="3">
                  <c:v>11.546508237466314</c:v>
                </c:pt>
                <c:pt idx="4">
                  <c:v>9.5257990500028527</c:v>
                </c:pt>
                <c:pt idx="5">
                  <c:v>8.5996569368713658</c:v>
                </c:pt>
                <c:pt idx="6">
                  <c:v>8.6143121131086122</c:v>
                </c:pt>
                <c:pt idx="7">
                  <c:v>9.4398522645383771</c:v>
                </c:pt>
                <c:pt idx="8">
                  <c:v>8.2430354958853762</c:v>
                </c:pt>
                <c:pt idx="9">
                  <c:v>6.7692569455118399</c:v>
                </c:pt>
                <c:pt idx="10">
                  <c:v>5.4937406422840738</c:v>
                </c:pt>
                <c:pt idx="11">
                  <c:v>5.9392732552185805</c:v>
                </c:pt>
                <c:pt idx="12">
                  <c:v>6.4916932960599141</c:v>
                </c:pt>
                <c:pt idx="13">
                  <c:v>6.1627636809217847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E-472A-BB14-D540EF1FB00F}"/>
            </c:ext>
          </c:extLst>
        </c:ser>
        <c:ser>
          <c:idx val="4"/>
          <c:order val="4"/>
          <c:tx>
            <c:strRef>
              <c:f>'3.9'!$A$11</c:f>
              <c:strCache>
                <c:ptCount val="1"/>
                <c:pt idx="0">
                  <c:v>Andre 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'3.9'!$B$6:$O$6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H1 2023</c:v>
                </c:pt>
              </c:strCache>
            </c:strRef>
          </c:cat>
          <c:val>
            <c:numRef>
              <c:f>'3.9'!$B$11:$O$11</c:f>
              <c:numCache>
                <c:formatCode>_-* #,##0_-;\-* #,##0_-;_-* "-"??_-;_-@_-</c:formatCode>
                <c:ptCount val="14"/>
                <c:pt idx="0">
                  <c:v>0.40980069760798971</c:v>
                </c:pt>
                <c:pt idx="1">
                  <c:v>0.52803704988893252</c:v>
                </c:pt>
                <c:pt idx="2">
                  <c:v>0.49496569436174231</c:v>
                </c:pt>
                <c:pt idx="3">
                  <c:v>0.52447900591307928</c:v>
                </c:pt>
                <c:pt idx="4">
                  <c:v>2.2878204143983383</c:v>
                </c:pt>
                <c:pt idx="5">
                  <c:v>1.9732708353124888</c:v>
                </c:pt>
                <c:pt idx="6">
                  <c:v>1.8603440096962318</c:v>
                </c:pt>
                <c:pt idx="7">
                  <c:v>1.3654595971271639</c:v>
                </c:pt>
                <c:pt idx="8">
                  <c:v>1.3388484745470992</c:v>
                </c:pt>
                <c:pt idx="9">
                  <c:v>1.834226475865107</c:v>
                </c:pt>
                <c:pt idx="10">
                  <c:v>1.9842486698053465</c:v>
                </c:pt>
                <c:pt idx="11">
                  <c:v>1.8790895541497636</c:v>
                </c:pt>
                <c:pt idx="12">
                  <c:v>2.1017982244440687</c:v>
                </c:pt>
                <c:pt idx="13">
                  <c:v>1.9996486014756409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6968256"/>
        <c:axId val="616968584"/>
      </c:barChart>
      <c:lineChart>
        <c:grouping val="standard"/>
        <c:varyColors val="0"/>
        <c:ser>
          <c:idx val="5"/>
          <c:order val="5"/>
          <c:tx>
            <c:strRef>
              <c:f>'3.9'!$A$12</c:f>
              <c:strCache>
                <c:ptCount val="1"/>
                <c:pt idx="0">
                  <c:v>Sum forvaltningskapital (h-akse)</c:v>
                </c:pt>
              </c:strCache>
            </c:strRef>
          </c:tx>
          <c:spPr>
            <a:ln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'3.9'!$B$6:$M$6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'3.9'!$B$12:$O$12</c:f>
              <c:numCache>
                <c:formatCode>_-* #,##0_-;\-* #,##0_-;_-* "-"??_-;_-@_-</c:formatCode>
                <c:ptCount val="14"/>
                <c:pt idx="0">
                  <c:v>500.32540499999999</c:v>
                </c:pt>
                <c:pt idx="1">
                  <c:v>484.73322100000013</c:v>
                </c:pt>
                <c:pt idx="2">
                  <c:v>550.57553099999996</c:v>
                </c:pt>
                <c:pt idx="3">
                  <c:v>633.42935799999998</c:v>
                </c:pt>
                <c:pt idx="4">
                  <c:v>813.54138999999998</c:v>
                </c:pt>
                <c:pt idx="5">
                  <c:v>872.08905600000003</c:v>
                </c:pt>
                <c:pt idx="6">
                  <c:v>926.67172900000003</c:v>
                </c:pt>
                <c:pt idx="7">
                  <c:v>1162.1670120000001</c:v>
                </c:pt>
                <c:pt idx="8">
                  <c:v>1141.4351429999999</c:v>
                </c:pt>
                <c:pt idx="9">
                  <c:v>1354.355873</c:v>
                </c:pt>
                <c:pt idx="10">
                  <c:v>1475.0173930000001</c:v>
                </c:pt>
                <c:pt idx="11">
                  <c:v>1762.3811450000001</c:v>
                </c:pt>
                <c:pt idx="12">
                  <c:v>1604.4369819999999</c:v>
                </c:pt>
                <c:pt idx="13">
                  <c:v>1799.705907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2E-472A-BB14-D540EF1FB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365939523902242E-3"/>
              <c:y val="0.359447651610878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16496826441984"/>
          <c:y val="0.89421374687069677"/>
          <c:w val="0.77992724529786572"/>
          <c:h val="9.3124448226134401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'3.10'!$B$7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'3.10'!$C$7:$J$7</c15:sqref>
                  </c15:fullRef>
                </c:ext>
              </c:extLst>
              <c:f>'3.10'!$D$7:$J$7</c:f>
              <c:numCache>
                <c:formatCode>_-* #,##0_-;\-* #,##0_-;_-* "-"??_-;_-@_-</c:formatCode>
                <c:ptCount val="7"/>
                <c:pt idx="0">
                  <c:v>15.284435218823051</c:v>
                </c:pt>
                <c:pt idx="1">
                  <c:v>17.601523194534941</c:v>
                </c:pt>
                <c:pt idx="2">
                  <c:v>20.533205068882801</c:v>
                </c:pt>
                <c:pt idx="3">
                  <c:v>21.684184873596969</c:v>
                </c:pt>
                <c:pt idx="4">
                  <c:v>24.748036045388421</c:v>
                </c:pt>
                <c:pt idx="5">
                  <c:v>31.004261120024719</c:v>
                </c:pt>
                <c:pt idx="6">
                  <c:v>27.23228682037276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2B2-AA92-930872F8857E}"/>
            </c:ext>
          </c:extLst>
        </c:ser>
        <c:ser>
          <c:idx val="1"/>
          <c:order val="1"/>
          <c:tx>
            <c:strRef>
              <c:f>'3.10'!$B$8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'3.10'!$C$8:$J$8</c15:sqref>
                  </c15:fullRef>
                </c:ext>
              </c:extLst>
              <c:f>'3.10'!$D$8:$J$8</c:f>
              <c:numCache>
                <c:formatCode>_-* #,##0_-;\-* #,##0_-;_-* "-"??_-;_-@_-</c:formatCode>
                <c:ptCount val="7"/>
                <c:pt idx="0">
                  <c:v>51.956930524475602</c:v>
                </c:pt>
                <c:pt idx="1">
                  <c:v>54.535315912539559</c:v>
                </c:pt>
                <c:pt idx="2">
                  <c:v>50.806971243507562</c:v>
                </c:pt>
                <c:pt idx="3">
                  <c:v>49.694160347783757</c:v>
                </c:pt>
                <c:pt idx="4">
                  <c:v>46.22077490471392</c:v>
                </c:pt>
                <c:pt idx="5">
                  <c:v>35.881318880805793</c:v>
                </c:pt>
                <c:pt idx="6">
                  <c:v>43.931019746438977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F-42B2-AA92-930872F8857E}"/>
            </c:ext>
          </c:extLst>
        </c:ser>
        <c:ser>
          <c:idx val="2"/>
          <c:order val="2"/>
          <c:tx>
            <c:strRef>
              <c:f>'3.10'!$B$9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'3.10'!$C$9:$J$9</c15:sqref>
                  </c15:fullRef>
                </c:ext>
              </c:extLst>
              <c:f>'3.10'!$D$9:$J$9</c:f>
              <c:numCache>
                <c:formatCode>_-* #,##0_-;\-* #,##0_-;_-* "-"??_-;_-@_-</c:formatCode>
                <c:ptCount val="7"/>
                <c:pt idx="0">
                  <c:v>1.774975882455996</c:v>
                </c:pt>
                <c:pt idx="1">
                  <c:v>2.0451414372691321</c:v>
                </c:pt>
                <c:pt idx="2">
                  <c:v>2.142344949811319</c:v>
                </c:pt>
                <c:pt idx="3">
                  <c:v>2.3460204674051748</c:v>
                </c:pt>
                <c:pt idx="4">
                  <c:v>3.004042277482688</c:v>
                </c:pt>
                <c:pt idx="5">
                  <c:v>4.69508563175639</c:v>
                </c:pt>
                <c:pt idx="6">
                  <c:v>3.7453330046268949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F-42B2-AA92-930872F8857E}"/>
            </c:ext>
          </c:extLst>
        </c:ser>
        <c:ser>
          <c:idx val="3"/>
          <c:order val="3"/>
          <c:tx>
            <c:strRef>
              <c:f>'3.10'!$B$10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'3.10'!$C$10:$J$10</c15:sqref>
                  </c15:fullRef>
                </c:ext>
              </c:extLst>
              <c:f>'3.10'!$D$10:$J$10</c:f>
              <c:numCache>
                <c:formatCode>_-* #,##0_-;\-* #,##0_-;_-* "-"??_-;_-@_-</c:formatCode>
                <c:ptCount val="7"/>
                <c:pt idx="0">
                  <c:v>-0.1096180010112229</c:v>
                </c:pt>
                <c:pt idx="1">
                  <c:v>-0.52349131584897246</c:v>
                </c:pt>
                <c:pt idx="2">
                  <c:v>0.50577025935188891</c:v>
                </c:pt>
                <c:pt idx="3">
                  <c:v>1.096681020951737</c:v>
                </c:pt>
                <c:pt idx="4">
                  <c:v>0.2158710610812434</c:v>
                </c:pt>
                <c:pt idx="5">
                  <c:v>-0.17325430420191601</c:v>
                </c:pt>
                <c:pt idx="6">
                  <c:v>-3.085674836888172E-2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F-42B2-AA92-930872F8857E}"/>
            </c:ext>
          </c:extLst>
        </c:ser>
        <c:ser>
          <c:idx val="4"/>
          <c:order val="4"/>
          <c:tx>
            <c:strRef>
              <c:f>'3.10'!$B$11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'3.10'!$C$11:$J$11</c15:sqref>
                  </c15:fullRef>
                </c:ext>
              </c:extLst>
              <c:f>'3.10'!$D$11:$J$11</c:f>
              <c:numCache>
                <c:formatCode>_-* #,##0_-;\-* #,##0_-;_-* "-"??_-;_-@_-</c:formatCode>
                <c:ptCount val="7"/>
                <c:pt idx="0">
                  <c:v>26.73232925158284</c:v>
                </c:pt>
                <c:pt idx="1">
                  <c:v>21.610698728467799</c:v>
                </c:pt>
                <c:pt idx="2">
                  <c:v>21.19534917291762</c:v>
                </c:pt>
                <c:pt idx="3">
                  <c:v>21.623324571708519</c:v>
                </c:pt>
                <c:pt idx="4">
                  <c:v>22.726244547221679</c:v>
                </c:pt>
                <c:pt idx="5">
                  <c:v>23.084435122747902</c:v>
                </c:pt>
                <c:pt idx="6">
                  <c:v>22.107130496255142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F-42B2-AA92-930872F8857E}"/>
            </c:ext>
          </c:extLst>
        </c:ser>
        <c:ser>
          <c:idx val="5"/>
          <c:order val="5"/>
          <c:tx>
            <c:strRef>
              <c:f>'3.10'!$B$12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'3.10'!$C$12:$J$12</c15:sqref>
                  </c15:fullRef>
                </c:ext>
              </c:extLst>
              <c:f>'3.10'!$D$12:$J$12</c:f>
              <c:numCache>
                <c:formatCode>_-* #,##0_-;\-* #,##0_-;_-* "-"??_-;_-@_-</c:formatCode>
                <c:ptCount val="7"/>
                <c:pt idx="0">
                  <c:v>1.989967124953989</c:v>
                </c:pt>
                <c:pt idx="1">
                  <c:v>1.3849050226531749</c:v>
                </c:pt>
                <c:pt idx="2">
                  <c:v>1.5554219754684071</c:v>
                </c:pt>
                <c:pt idx="3">
                  <c:v>1.8175372823360229E-4</c:v>
                </c:pt>
                <c:pt idx="4">
                  <c:v>4.2113343405197041E-6</c:v>
                </c:pt>
                <c:pt idx="5">
                  <c:v>5.4469144827980388E-5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F-42B2-AA92-930872F8857E}"/>
            </c:ext>
          </c:extLst>
        </c:ser>
        <c:ser>
          <c:idx val="6"/>
          <c:order val="6"/>
          <c:tx>
            <c:strRef>
              <c:f>'3.10'!$B$13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'3.10'!$C$6:$J$6</c15:sqref>
                  </c15:fullRef>
                </c:ext>
              </c:extLst>
              <c:f>'3.10'!$D$6:$J$6</c:f>
              <c:strCach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'3.10'!$C$13:$J$13</c15:sqref>
                  </c15:fullRef>
                </c:ext>
              </c:extLst>
              <c:f>'3.10'!$D$13:$J$13</c:f>
              <c:numCache>
                <c:formatCode>0</c:formatCode>
                <c:ptCount val="7"/>
                <c:pt idx="0">
                  <c:v>2.3708588860164981</c:v>
                </c:pt>
                <c:pt idx="1">
                  <c:v>3.3458652335155459</c:v>
                </c:pt>
                <c:pt idx="2">
                  <c:v>3.260937330060409</c:v>
                </c:pt>
                <c:pt idx="3">
                  <c:v>3.5554469648256042</c:v>
                </c:pt>
                <c:pt idx="4">
                  <c:v>3.0850269527777199</c:v>
                </c:pt>
                <c:pt idx="5">
                  <c:v>5.5080990797222924</c:v>
                </c:pt>
                <c:pt idx="6" formatCode="_-* #,##0_-;\-* #,##0_-;_-* &quot;-&quot;??_-;_-@_-">
                  <c:v>3.0150866806751111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'3.10'!$B$14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'3.10'!$C$6:$I$6</c15:sqref>
                  </c15:fullRef>
                </c:ext>
              </c:extLst>
              <c:f>'3.10'!$D$6:$I$6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'3.10'!$C$14:$J$14</c15:sqref>
                  </c15:fullRef>
                </c:ext>
              </c:extLst>
              <c:f>'3.10'!$D$14:$J$14</c:f>
              <c:numCache>
                <c:formatCode>0</c:formatCode>
                <c:ptCount val="7"/>
                <c:pt idx="0">
                  <c:v>1599.336773</c:v>
                </c:pt>
                <c:pt idx="1">
                  <c:v>1646.450235</c:v>
                </c:pt>
                <c:pt idx="2">
                  <c:v>1932.754807</c:v>
                </c:pt>
                <c:pt idx="3">
                  <c:v>2121.552079</c:v>
                </c:pt>
                <c:pt idx="4">
                  <c:v>2374.5443110000001</c:v>
                </c:pt>
                <c:pt idx="5">
                  <c:v>1701.8809510000001</c:v>
                </c:pt>
                <c:pt idx="6">
                  <c:v>2345.7688779999999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9F-42B2-AA92-930872F8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1567216"/>
        <c:crosses val="max"/>
        <c:crossBetween val="between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0870666756396208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12327710585441E-2"/>
          <c:y val="2.9065745384486547E-2"/>
          <c:w val="0.88215094714053521"/>
          <c:h val="0.7557125008712442"/>
        </c:manualLayout>
      </c:layout>
      <c:areaChart>
        <c:grouping val="stacked"/>
        <c:varyColors val="0"/>
        <c:ser>
          <c:idx val="1"/>
          <c:order val="0"/>
          <c:tx>
            <c:strRef>
              <c:f>'2.2'!$B$8</c:f>
              <c:strCache>
                <c:ptCount val="1"/>
                <c:pt idx="0">
                  <c:v>Norske frittstående verdipapirforetak</c:v>
                </c:pt>
              </c:strCache>
            </c:strRef>
          </c:tx>
          <c:spPr>
            <a:solidFill>
              <a:srgbClr val="002A85"/>
            </a:solidFill>
          </c:spPr>
          <c:cat>
            <c:strRef>
              <c:f>'2.2'!$C$7:$H$7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'2.2'!$C$8:$H$8</c:f>
              <c:numCache>
                <c:formatCode>0</c:formatCode>
                <c:ptCount val="6"/>
                <c:pt idx="0">
                  <c:v>42.308035372420669</c:v>
                </c:pt>
                <c:pt idx="1">
                  <c:v>42.163129205226099</c:v>
                </c:pt>
                <c:pt idx="2">
                  <c:v>47.327520751316882</c:v>
                </c:pt>
                <c:pt idx="3">
                  <c:v>52.451231775693998</c:v>
                </c:pt>
                <c:pt idx="4">
                  <c:v>43.855011520332731</c:v>
                </c:pt>
                <c:pt idx="5">
                  <c:v>38.350227967393607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D-409B-94D9-85DE1B397406}"/>
            </c:ext>
          </c:extLst>
        </c:ser>
        <c:ser>
          <c:idx val="0"/>
          <c:order val="1"/>
          <c:tx>
            <c:strRef>
              <c:f>'2.2'!$B$9</c:f>
              <c:strCache>
                <c:ptCount val="1"/>
                <c:pt idx="0">
                  <c:v>Norske banker som yter investeringstjenester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cat>
            <c:strRef>
              <c:f>'2.2'!$C$7:$H$7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'2.2'!$C$9:$H$9</c:f>
              <c:numCache>
                <c:formatCode>0</c:formatCode>
                <c:ptCount val="6"/>
                <c:pt idx="0">
                  <c:v>39.981691736421837</c:v>
                </c:pt>
                <c:pt idx="1">
                  <c:v>38.354735755282917</c:v>
                </c:pt>
                <c:pt idx="2">
                  <c:v>34.637242290725659</c:v>
                </c:pt>
                <c:pt idx="3">
                  <c:v>31.322210739584911</c:v>
                </c:pt>
                <c:pt idx="4">
                  <c:v>38.688504725643163</c:v>
                </c:pt>
                <c:pt idx="5">
                  <c:v>40.163200176336019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D-409B-94D9-85DE1B397406}"/>
            </c:ext>
          </c:extLst>
        </c:ser>
        <c:ser>
          <c:idx val="2"/>
          <c:order val="2"/>
          <c:tx>
            <c:strRef>
              <c:f>'2.2'!$B$10</c:f>
              <c:strCache>
                <c:ptCount val="1"/>
                <c:pt idx="0">
                  <c:v>Filialer av utenlandske verdipapirforetak og banker som yter investeringstjenester</c:v>
                </c:pt>
              </c:strCache>
            </c:strRef>
          </c:tx>
          <c:spPr>
            <a:solidFill>
              <a:srgbClr val="244948"/>
            </a:solidFill>
          </c:spPr>
          <c:cat>
            <c:strRef>
              <c:f>'2.2'!$C$7:$H$7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'2.2'!$C$10:$H$10</c:f>
              <c:numCache>
                <c:formatCode>0</c:formatCode>
                <c:ptCount val="6"/>
                <c:pt idx="0">
                  <c:v>17.710272891157491</c:v>
                </c:pt>
                <c:pt idx="1">
                  <c:v>19.482135039490991</c:v>
                </c:pt>
                <c:pt idx="2">
                  <c:v>18.035236957957459</c:v>
                </c:pt>
                <c:pt idx="3">
                  <c:v>16.226557484721081</c:v>
                </c:pt>
                <c:pt idx="4">
                  <c:v>17.456483754024109</c:v>
                </c:pt>
                <c:pt idx="5">
                  <c:v>21.48657185627038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4D-409B-94D9-85DE1B397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093848"/>
        <c:axId val="857099752"/>
      </c:areaChart>
      <c:areaChart>
        <c:grouping val="stacked"/>
        <c:varyColors val="0"/>
        <c:ser>
          <c:idx val="3"/>
          <c:order val="3"/>
          <c:tx>
            <c:strRef>
              <c:f>'2.2'!$B$11</c:f>
              <c:strCache>
                <c:ptCount val="1"/>
              </c:strCache>
            </c:strRef>
          </c:tx>
          <c:cat>
            <c:strRef>
              <c:f>'2.2'!$C$7:$H$7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H1 2023</c:v>
                </c:pt>
              </c:strCache>
            </c:strRef>
          </c:cat>
          <c:val>
            <c:numRef>
              <c:f>'2.2'!$C$11:$H$11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4D-409B-94D9-85DE1B397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452191"/>
        <c:axId val="2105492191"/>
      </c:areaChart>
      <c:valAx>
        <c:axId val="85709975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857093848"/>
        <c:crosses val="autoZero"/>
        <c:crossBetween val="midCat"/>
      </c:valAx>
      <c:catAx>
        <c:axId val="857093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7099752"/>
        <c:crosses val="autoZero"/>
        <c:auto val="1"/>
        <c:lblAlgn val="ctr"/>
        <c:lblOffset val="100"/>
        <c:noMultiLvlLbl val="0"/>
      </c:catAx>
      <c:valAx>
        <c:axId val="2105492191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06452191"/>
        <c:crosses val="max"/>
        <c:crossBetween val="midCat"/>
      </c:valAx>
      <c:catAx>
        <c:axId val="2106452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5492191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9440504106543192"/>
          <c:y val="0.88911553373717456"/>
          <c:w val="0.47510075758790116"/>
          <c:h val="0.1016681074704375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Driftsinntekter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'2.3'!$C$5:$M$5</c15:sqref>
                  </c15:fullRef>
                </c:ext>
              </c:extLst>
              <c:f>'2.3'!$D$5:$L$5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7">
                  <c:v>H1 2022</c:v>
                </c:pt>
                <c:pt idx="8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'2.3'!$C$6:$M$6</c15:sqref>
                  </c15:fullRef>
                </c:ext>
              </c:extLst>
              <c:f>'2.3'!$D$6:$L$6</c:f>
              <c:numCache>
                <c:formatCode>0</c:formatCode>
                <c:ptCount val="9"/>
                <c:pt idx="0">
                  <c:v>47.229859854295391</c:v>
                </c:pt>
                <c:pt idx="1">
                  <c:v>40.870098371488197</c:v>
                </c:pt>
                <c:pt idx="2">
                  <c:v>42.237685642359693</c:v>
                </c:pt>
                <c:pt idx="3">
                  <c:v>47.700424073974737</c:v>
                </c:pt>
                <c:pt idx="4">
                  <c:v>49.233781623097393</c:v>
                </c:pt>
                <c:pt idx="5">
                  <c:v>51.966613655455198</c:v>
                </c:pt>
                <c:pt idx="7">
                  <c:v>49.384561874321058</c:v>
                </c:pt>
                <c:pt idx="8">
                  <c:v>45.902051380953083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0-44DE-8121-26F198831A8E}"/>
            </c:ext>
          </c:extLst>
        </c:ser>
        <c:ser>
          <c:idx val="1"/>
          <c:order val="1"/>
          <c:tx>
            <c:strRef>
              <c:f>'2.3'!$B$7</c:f>
              <c:strCache>
                <c:ptCount val="1"/>
                <c:pt idx="0">
                  <c:v>Driftskostnader / eiendeler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'2.3'!$C$5:$M$5</c15:sqref>
                  </c15:fullRef>
                </c:ext>
              </c:extLst>
              <c:f>'2.3'!$D$5:$L$5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7">
                  <c:v>H1 2022</c:v>
                </c:pt>
                <c:pt idx="8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'2.3'!$C$7:$M$7</c15:sqref>
                  </c15:fullRef>
                </c:ext>
              </c:extLst>
              <c:f>'2.3'!$D$7:$L$7</c:f>
              <c:numCache>
                <c:formatCode>0</c:formatCode>
                <c:ptCount val="9"/>
                <c:pt idx="0">
                  <c:v>38.412946042044894</c:v>
                </c:pt>
                <c:pt idx="1">
                  <c:v>33.998977808272727</c:v>
                </c:pt>
                <c:pt idx="2">
                  <c:v>37.176975039788708</c:v>
                </c:pt>
                <c:pt idx="3">
                  <c:v>36.886480426089562</c:v>
                </c:pt>
                <c:pt idx="4">
                  <c:v>35.099105355507817</c:v>
                </c:pt>
                <c:pt idx="5">
                  <c:v>42.701061328742909</c:v>
                </c:pt>
                <c:pt idx="7">
                  <c:v>38.146263605658042</c:v>
                </c:pt>
                <c:pt idx="8">
                  <c:v>41.139787390807747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2"/>
          <c:order val="2"/>
          <c:tx>
            <c:strRef>
              <c:f>'2.3'!$B$8</c:f>
              <c:strCache>
                <c:ptCount val="1"/>
                <c:pt idx="0">
                  <c:v>Driftsmargin 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'2.3'!$C$5:$M$5</c15:sqref>
                  </c15:fullRef>
                </c:ext>
              </c:extLst>
              <c:f>'2.3'!$D$5:$L$5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7">
                  <c:v>H1 2022</c:v>
                </c:pt>
                <c:pt idx="8">
                  <c:v>H1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'2.3'!$C$8:$M$8</c15:sqref>
                  </c15:fullRef>
                </c:ext>
              </c:extLst>
              <c:f>'2.3'!$D$8:$L$8</c:f>
              <c:numCache>
                <c:formatCode>0</c:formatCode>
                <c:ptCount val="9"/>
                <c:pt idx="0">
                  <c:v>18.668092260808667</c:v>
                </c:pt>
                <c:pt idx="1">
                  <c:v>16.81209695352457</c:v>
                </c:pt>
                <c:pt idx="2">
                  <c:v>11.981505439056679</c:v>
                </c:pt>
                <c:pt idx="3">
                  <c:v>22.6705398491106</c:v>
                </c:pt>
                <c:pt idx="4">
                  <c:v>28.70930446861809</c:v>
                </c:pt>
                <c:pt idx="5">
                  <c:v>17.829817405736691</c:v>
                </c:pt>
                <c:pt idx="7">
                  <c:v>22.756703395007129</c:v>
                </c:pt>
                <c:pt idx="8">
                  <c:v>10.37483913436037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0-44DE-8121-26F19883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42536"/>
        <c:axId val="514443192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midCat"/>
        <c:majorUnit val="10"/>
      </c:valAx>
      <c:valAx>
        <c:axId val="514443192"/>
        <c:scaling>
          <c:orientation val="minMax"/>
          <c:max val="10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14442536"/>
        <c:crosses val="max"/>
        <c:crossBetween val="between"/>
        <c:majorUnit val="10"/>
      </c:valAx>
      <c:catAx>
        <c:axId val="5144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443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Resultat før skatt / eiendeler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'2.4'!$C$5:$K$5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7">
                  <c:v>H1 2022</c:v>
                </c:pt>
                <c:pt idx="8">
                  <c:v>H1 2023</c:v>
                </c:pt>
              </c:strCache>
            </c:strRef>
          </c:cat>
          <c:val>
            <c:numRef>
              <c:f>'2.4'!$C$6:$K$6</c:f>
              <c:numCache>
                <c:formatCode>_-* #,##0_-;\-* #,##0_-;_-* "-"??_-;_-@_-</c:formatCode>
                <c:ptCount val="9"/>
                <c:pt idx="0" formatCode="0">
                  <c:v>9.5102323822828065</c:v>
                </c:pt>
                <c:pt idx="1">
                  <c:v>7.0303718663947956</c:v>
                </c:pt>
                <c:pt idx="2">
                  <c:v>4.3643914388200384</c:v>
                </c:pt>
                <c:pt idx="3">
                  <c:v>12.125047613586061</c:v>
                </c:pt>
                <c:pt idx="4">
                  <c:v>16.466442856243809</c:v>
                </c:pt>
                <c:pt idx="5">
                  <c:v>10.460146347506861</c:v>
                </c:pt>
                <c:pt idx="7">
                  <c:v>10.836825239309571</c:v>
                </c:pt>
                <c:pt idx="8">
                  <c:v>4.834487193247905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11856"/>
        <c:axId val="857907592"/>
      </c:lineChart>
      <c:lineChart>
        <c:grouping val="standard"/>
        <c:varyColors val="0"/>
        <c:ser>
          <c:idx val="1"/>
          <c:order val="1"/>
          <c:tx>
            <c:strRef>
              <c:f>'2.4'!$B$7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'2.4'!$C$5:$K$5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7">
                  <c:v>H1 2022</c:v>
                </c:pt>
                <c:pt idx="8">
                  <c:v>H1 2023</c:v>
                </c:pt>
              </c:strCache>
            </c:strRef>
          </c:cat>
          <c:val>
            <c:numRef>
              <c:f>'2.4'!$C$7:$K$7</c:f>
              <c:numCache>
                <c:formatCode>_-* #,##0_-;\-* #,##0_-;_-* "-"??_-;_-@_-</c:formatCode>
                <c:ptCount val="9"/>
                <c:pt idx="0" formatCode="0">
                  <c:v>31.142226279438123</c:v>
                </c:pt>
                <c:pt idx="1">
                  <c:v>26.1895207068352</c:v>
                </c:pt>
                <c:pt idx="2">
                  <c:v>16.49970052091771</c:v>
                </c:pt>
                <c:pt idx="3">
                  <c:v>47.596455922807628</c:v>
                </c:pt>
                <c:pt idx="4">
                  <c:v>70.212273837802584</c:v>
                </c:pt>
                <c:pt idx="5">
                  <c:v>33.381474247562721</c:v>
                </c:pt>
                <c:pt idx="7">
                  <c:v>37.930044067509961</c:v>
                </c:pt>
                <c:pt idx="8">
                  <c:v>15.441449166001959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EE-423E-A773-7847EB2D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55295"/>
        <c:axId val="1587445311"/>
      </c:lineChart>
      <c:catAx>
        <c:axId val="85791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07592"/>
        <c:crosses val="autoZero"/>
        <c:auto val="1"/>
        <c:lblAlgn val="ctr"/>
        <c:lblOffset val="100"/>
        <c:noMultiLvlLbl val="0"/>
      </c:catAx>
      <c:valAx>
        <c:axId val="8579075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57911856"/>
        <c:crosses val="autoZero"/>
        <c:crossBetween val="midCat"/>
        <c:majorUnit val="10"/>
      </c:valAx>
      <c:valAx>
        <c:axId val="1587445311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587455295"/>
        <c:crosses val="max"/>
        <c:crossBetween val="between"/>
      </c:valAx>
      <c:catAx>
        <c:axId val="158745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445311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955000000000012E-2"/>
          <c:y val="5.5436507936507937E-2"/>
          <c:w val="0.85947837301587304"/>
          <c:h val="0.65762817460317469"/>
        </c:manualLayout>
      </c:layout>
      <c:lineChart>
        <c:grouping val="standard"/>
        <c:varyColors val="0"/>
        <c:ser>
          <c:idx val="0"/>
          <c:order val="0"/>
          <c:tx>
            <c:strRef>
              <c:f>'2.5'!$B$7</c:f>
              <c:strCache>
                <c:ptCount val="1"/>
                <c:pt idx="0">
                  <c:v>Inntekter fra corporate finance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'2.5'!$C$6:$Q$6</c:f>
              <c:strCache>
                <c:ptCount val="15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  <c:pt idx="12">
                  <c:v>H1 2022</c:v>
                </c:pt>
                <c:pt idx="13">
                  <c:v>H2 2022</c:v>
                </c:pt>
                <c:pt idx="14">
                  <c:v>H1 2023</c:v>
                </c:pt>
              </c:strCache>
            </c:strRef>
          </c:cat>
          <c:val>
            <c:numRef>
              <c:f>'2.5'!$C$7:$Q$7</c:f>
              <c:numCache>
                <c:formatCode>0.0</c:formatCode>
                <c:ptCount val="15"/>
                <c:pt idx="0">
                  <c:v>0.98669899999999999</c:v>
                </c:pt>
                <c:pt idx="1">
                  <c:v>1.4868669999999999</c:v>
                </c:pt>
                <c:pt idx="2">
                  <c:v>1.6054409999999999</c:v>
                </c:pt>
                <c:pt idx="3">
                  <c:v>1.8182529999999999</c:v>
                </c:pt>
                <c:pt idx="4">
                  <c:v>1.237188</c:v>
                </c:pt>
                <c:pt idx="5">
                  <c:v>1.3652789999999999</c:v>
                </c:pt>
                <c:pt idx="6">
                  <c:v>1.143194</c:v>
                </c:pt>
                <c:pt idx="7">
                  <c:v>1.3004549999999999</c:v>
                </c:pt>
                <c:pt idx="8">
                  <c:v>1.01013</c:v>
                </c:pt>
                <c:pt idx="9">
                  <c:v>2.5328379999999999</c:v>
                </c:pt>
                <c:pt idx="10">
                  <c:v>3.157429</c:v>
                </c:pt>
                <c:pt idx="11">
                  <c:v>2.434123</c:v>
                </c:pt>
                <c:pt idx="12">
                  <c:v>1.582624</c:v>
                </c:pt>
                <c:pt idx="13">
                  <c:v>1.1651</c:v>
                </c:pt>
                <c:pt idx="14">
                  <c:v>1.47502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99112"/>
        <c:axId val="89990403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'2.5'!$A$8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52A9FF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'2.5'!$C$6:$Q$6</c15:sqref>
                        </c15:formulaRef>
                      </c:ext>
                    </c:extLst>
                    <c:strCache>
                      <c:ptCount val="15"/>
                      <c:pt idx="0">
                        <c:v>H1 2016</c:v>
                      </c:pt>
                      <c:pt idx="1">
                        <c:v>H2 2016</c:v>
                      </c:pt>
                      <c:pt idx="2">
                        <c:v>H1 2017</c:v>
                      </c:pt>
                      <c:pt idx="3">
                        <c:v>H2 2017</c:v>
                      </c:pt>
                      <c:pt idx="4">
                        <c:v>H1 2018</c:v>
                      </c:pt>
                      <c:pt idx="5">
                        <c:v>H2 2018</c:v>
                      </c:pt>
                      <c:pt idx="6">
                        <c:v>H1 2019</c:v>
                      </c:pt>
                      <c:pt idx="7">
                        <c:v>H2 2019</c:v>
                      </c:pt>
                      <c:pt idx="8">
                        <c:v>H1 2020</c:v>
                      </c:pt>
                      <c:pt idx="9">
                        <c:v>H2 2020</c:v>
                      </c:pt>
                      <c:pt idx="10">
                        <c:v>H1 2021</c:v>
                      </c:pt>
                      <c:pt idx="11">
                        <c:v>H2 2021</c:v>
                      </c:pt>
                      <c:pt idx="12">
                        <c:v>H1 2022</c:v>
                      </c:pt>
                      <c:pt idx="13">
                        <c:v>H2 2022</c:v>
                      </c:pt>
                      <c:pt idx="14">
                        <c:v>H1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'2.5'!$C$8:$O$8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1.7014739999999999</c:v>
                      </c:pt>
                      <c:pt idx="1">
                        <c:v>2.1723119999999998</c:v>
                      </c:pt>
                      <c:pt idx="2">
                        <c:v>2.3420230000000002</c:v>
                      </c:pt>
                      <c:pt idx="3">
                        <c:v>2.5363560000000001</c:v>
                      </c:pt>
                      <c:pt idx="4">
                        <c:v>2.2464689999999998</c:v>
                      </c:pt>
                      <c:pt idx="5">
                        <c:v>2.457986</c:v>
                      </c:pt>
                      <c:pt idx="6">
                        <c:v>2.3065190000000002</c:v>
                      </c:pt>
                      <c:pt idx="7">
                        <c:v>2.494707</c:v>
                      </c:pt>
                      <c:pt idx="8">
                        <c:v>2.327124</c:v>
                      </c:pt>
                      <c:pt idx="9">
                        <c:v>4.0280950000000004</c:v>
                      </c:pt>
                      <c:pt idx="10">
                        <c:v>4.8276700000000003</c:v>
                      </c:pt>
                      <c:pt idx="11">
                        <c:v>4.1740320000000004</c:v>
                      </c:pt>
                      <c:pt idx="12">
                        <c:v>3.4877050000000001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C61-4364-8291-F7A1CD0DA162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'2.5'!$B$9</c:f>
              <c:strCache>
                <c:ptCount val="1"/>
                <c:pt idx="0">
                  <c:v>Samlede driftsinntekter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'2.5'!$C$6:$Q$6</c:f>
              <c:strCache>
                <c:ptCount val="15"/>
                <c:pt idx="0">
                  <c:v>H1 2016</c:v>
                </c:pt>
                <c:pt idx="1">
                  <c:v>H2 2016</c:v>
                </c:pt>
                <c:pt idx="2">
                  <c:v>H1 2017</c:v>
                </c:pt>
                <c:pt idx="3">
                  <c:v>H2 2017</c:v>
                </c:pt>
                <c:pt idx="4">
                  <c:v>H1 2018</c:v>
                </c:pt>
                <c:pt idx="5">
                  <c:v>H2 2018</c:v>
                </c:pt>
                <c:pt idx="6">
                  <c:v>H1 2019</c:v>
                </c:pt>
                <c:pt idx="7">
                  <c:v>H2 2019</c:v>
                </c:pt>
                <c:pt idx="8">
                  <c:v>H1 2020</c:v>
                </c:pt>
                <c:pt idx="9">
                  <c:v>H2 2020</c:v>
                </c:pt>
                <c:pt idx="10">
                  <c:v>H1 2021</c:v>
                </c:pt>
                <c:pt idx="11">
                  <c:v>H2 2021</c:v>
                </c:pt>
                <c:pt idx="12">
                  <c:v>H1 2022</c:v>
                </c:pt>
                <c:pt idx="13">
                  <c:v>H2 2022</c:v>
                </c:pt>
                <c:pt idx="14">
                  <c:v>H1 2023</c:v>
                </c:pt>
              </c:strCache>
            </c:strRef>
          </c:cat>
          <c:val>
            <c:numRef>
              <c:f>'2.5'!$C$9:$Q$9</c:f>
              <c:numCache>
                <c:formatCode>0.0</c:formatCode>
                <c:ptCount val="15"/>
                <c:pt idx="0">
                  <c:v>2.623691</c:v>
                </c:pt>
                <c:pt idx="1">
                  <c:v>3.118093</c:v>
                </c:pt>
                <c:pt idx="2">
                  <c:v>3.3534980000000001</c:v>
                </c:pt>
                <c:pt idx="3">
                  <c:v>3.6274510000000002</c:v>
                </c:pt>
                <c:pt idx="4">
                  <c:v>3.2803749999999998</c:v>
                </c:pt>
                <c:pt idx="5">
                  <c:v>3.465125</c:v>
                </c:pt>
                <c:pt idx="6">
                  <c:v>3.2911489999999999</c:v>
                </c:pt>
                <c:pt idx="7">
                  <c:v>3.608393</c:v>
                </c:pt>
                <c:pt idx="8">
                  <c:v>3.421087</c:v>
                </c:pt>
                <c:pt idx="9">
                  <c:v>5.321078</c:v>
                </c:pt>
                <c:pt idx="10">
                  <c:v>6.0635269999999997</c:v>
                </c:pt>
                <c:pt idx="11">
                  <c:v>5.8354759999999999</c:v>
                </c:pt>
                <c:pt idx="12">
                  <c:v>4.7933919999999999</c:v>
                </c:pt>
                <c:pt idx="13">
                  <c:v>4.7576200000000002</c:v>
                </c:pt>
                <c:pt idx="14">
                  <c:v>4.5620370000000001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1-4364-8291-F7A1CD0D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04912"/>
        <c:axId val="959604584"/>
      </c:lineChart>
      <c:catAx>
        <c:axId val="89989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99904032"/>
        <c:crosses val="autoZero"/>
        <c:auto val="1"/>
        <c:lblAlgn val="ctr"/>
        <c:lblOffset val="100"/>
        <c:noMultiLvlLbl val="0"/>
      </c:catAx>
      <c:valAx>
        <c:axId val="899904032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layout>
            <c:manualLayout>
              <c:xMode val="edge"/>
              <c:yMode val="edge"/>
              <c:x val="1.058857923435678E-2"/>
              <c:y val="0.3424311721548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99899112"/>
        <c:crosses val="autoZero"/>
        <c:crossBetween val="between"/>
        <c:majorUnit val="2"/>
      </c:valAx>
      <c:valAx>
        <c:axId val="959604584"/>
        <c:scaling>
          <c:orientation val="minMax"/>
          <c:max val="7"/>
          <c:min val="0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59604912"/>
        <c:crosses val="max"/>
        <c:crossBetween val="between"/>
        <c:majorUnit val="2"/>
      </c:valAx>
      <c:catAx>
        <c:axId val="95960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960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90056366072651E-2"/>
          <c:y val="0.84481541811357408"/>
          <c:w val="0.91488611111111129"/>
          <c:h val="0.11482635458621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75494250525403E-2"/>
          <c:y val="4.0459870961161638E-2"/>
          <c:w val="0.89655530302996367"/>
          <c:h val="0.68742635407562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'2.6'!$C$6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Individuell 
portefølje-
forvaltning</c:v>
                </c:pt>
                <c:pt idx="2">
                  <c:v>Utførelse 
av ordre</c:v>
                </c:pt>
                <c:pt idx="3">
                  <c:v>Ytelse av 
tilknyttede 
tjenester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'2.6'!$C$7:$C$15</c:f>
              <c:numCache>
                <c:formatCode>#,##0</c:formatCode>
                <c:ptCount val="9"/>
                <c:pt idx="0">
                  <c:v>33.016786442669407</c:v>
                </c:pt>
                <c:pt idx="1">
                  <c:v>12.576751494557509</c:v>
                </c:pt>
                <c:pt idx="2">
                  <c:v>13.52042561926919</c:v>
                </c:pt>
                <c:pt idx="3">
                  <c:v>16.0386006402147</c:v>
                </c:pt>
                <c:pt idx="4">
                  <c:v>11.37301101182628</c:v>
                </c:pt>
                <c:pt idx="5">
                  <c:v>6.46694449358617</c:v>
                </c:pt>
                <c:pt idx="6">
                  <c:v>2.656553021326026</c:v>
                </c:pt>
                <c:pt idx="7">
                  <c:v>2.9784336436494239</c:v>
                </c:pt>
                <c:pt idx="8">
                  <c:v>1.372493632901294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A-459E-B734-2CE8CBB37F6D}"/>
            </c:ext>
          </c:extLst>
        </c:ser>
        <c:ser>
          <c:idx val="1"/>
          <c:order val="1"/>
          <c:tx>
            <c:strRef>
              <c:f>'2.6'!$D$6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0260788303239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2-45A6-A8CB-6130D733847C}"/>
                </c:ext>
              </c:extLst>
            </c:dLbl>
            <c:dLbl>
              <c:idx val="8"/>
              <c:layout>
                <c:manualLayout>
                  <c:x val="-1.7248511068055741E-3"/>
                  <c:y val="6.9115920965784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2-45A6-A8CB-6130D7338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'2.6'!$B$7:$B$15</c:f>
              <c:strCache>
                <c:ptCount val="9"/>
                <c:pt idx="0">
                  <c:v>Corporate 
finance</c:v>
                </c:pt>
                <c:pt idx="1">
                  <c:v>Individuell 
portefølje-
forvaltning</c:v>
                </c:pt>
                <c:pt idx="2">
                  <c:v>Utførelse 
av ordre</c:v>
                </c:pt>
                <c:pt idx="3">
                  <c:v>Ytelse av 
tilknyttede 
tjenester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  <c:pt idx="8">
                  <c:v>Netto-
inntekter fra egen-
handel</c:v>
                </c:pt>
              </c:strCache>
            </c:strRef>
          </c:cat>
          <c:val>
            <c:numRef>
              <c:f>'2.6'!$D$7:$D$15</c:f>
              <c:numCache>
                <c:formatCode>#,##0</c:formatCode>
                <c:ptCount val="9"/>
                <c:pt idx="0">
                  <c:v>32.332486562471978</c:v>
                </c:pt>
                <c:pt idx="1">
                  <c:v>16.57172004523418</c:v>
                </c:pt>
                <c:pt idx="2">
                  <c:v>14.319984691049189</c:v>
                </c:pt>
                <c:pt idx="3">
                  <c:v>14.03217466232738</c:v>
                </c:pt>
                <c:pt idx="4">
                  <c:v>12.525851938509049</c:v>
                </c:pt>
                <c:pt idx="5">
                  <c:v>4.0447501850598746</c:v>
                </c:pt>
                <c:pt idx="6">
                  <c:v>3.3744355865592501</c:v>
                </c:pt>
                <c:pt idx="7">
                  <c:v>2.359340794474047</c:v>
                </c:pt>
                <c:pt idx="8">
                  <c:v>0.43925553431504388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'2.6'!$E$6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'2.6'!$B$7:$B$14</c:f>
              <c:strCache>
                <c:ptCount val="8"/>
                <c:pt idx="0">
                  <c:v>Corporate 
finance</c:v>
                </c:pt>
                <c:pt idx="1">
                  <c:v>Individuell 
portefølje-
forvaltning</c:v>
                </c:pt>
                <c:pt idx="2">
                  <c:v>Utførelse 
av ordre</c:v>
                </c:pt>
                <c:pt idx="3">
                  <c:v>Ytelse av 
tilknyttede 
tjenester</c:v>
                </c:pt>
                <c:pt idx="4">
                  <c:v>Investerings-
rådgivning</c:v>
                </c:pt>
                <c:pt idx="5">
                  <c:v>Andre drifts-
inntekter</c:v>
                </c:pt>
                <c:pt idx="6">
                  <c:v>Ordre-
formidling</c:v>
                </c:pt>
                <c:pt idx="7">
                  <c:v>Andre inntekter 
fra inv.- og tilleggs-
tjenester</c:v>
                </c:pt>
              </c:strCache>
            </c:strRef>
          </c:xVal>
          <c:yVal>
            <c:numRef>
              <c:f>'2.6'!$E$7:$E$15</c:f>
              <c:numCache>
                <c:formatCode>#,##0</c:formatCode>
                <c:ptCount val="9"/>
                <c:pt idx="0">
                  <c:v>-6.7990880967304932</c:v>
                </c:pt>
                <c:pt idx="1">
                  <c:v>25.40503240425112</c:v>
                </c:pt>
                <c:pt idx="2">
                  <c:v>0.80174421026806586</c:v>
                </c:pt>
                <c:pt idx="3">
                  <c:v>-16.732722592427351</c:v>
                </c:pt>
                <c:pt idx="4">
                  <c:v>4.8208484590564478</c:v>
                </c:pt>
                <c:pt idx="5">
                  <c:v>-40.47376333124722</c:v>
                </c:pt>
                <c:pt idx="6">
                  <c:v>20.892263956839621</c:v>
                </c:pt>
                <c:pt idx="7">
                  <c:v>-24.60915611341477</c:v>
                </c:pt>
                <c:pt idx="8">
                  <c:v>-69.540500691604976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7A-459E-B734-2CE8CBB37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185136"/>
        <c:axId val="736183168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0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40"/>
          <c:min val="-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1818869393789073E-3"/>
              <c:y val="0.40703900850083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  <c:majorUnit val="20"/>
      </c:valAx>
      <c:valAx>
        <c:axId val="736183168"/>
        <c:scaling>
          <c:orientation val="minMax"/>
          <c:max val="4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36185136"/>
        <c:crosses val="max"/>
        <c:crossBetween val="midCat"/>
        <c:majorUnit val="20"/>
      </c:valAx>
      <c:valAx>
        <c:axId val="73618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18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25455321260602"/>
          <c:y val="0.93352867432500319"/>
          <c:w val="0.65420581525717969"/>
          <c:h val="5.2790274604010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1390255637608E-2"/>
          <c:y val="4.3957866068347139E-2"/>
          <c:w val="0.89968074302401435"/>
          <c:h val="0.6452759918911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'2.7'!$C$6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Netto-
inntekter 
fra egen-
handel</c:v>
                </c:pt>
                <c:pt idx="2">
                  <c:v>Ytelse av 
tilknyttede 
tjenester</c:v>
                </c:pt>
                <c:pt idx="3">
                  <c:v>Corporate 
finance</c:v>
                </c:pt>
                <c:pt idx="4">
                  <c:v>Andre drifts-
inntekter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Ordre-
formidling</c:v>
                </c:pt>
                <c:pt idx="8">
                  <c:v>Andre 
inntekter 
fra inv.- og tilleggs-
tjenester</c:v>
                </c:pt>
              </c:strCache>
            </c:strRef>
          </c:cat>
          <c:val>
            <c:numRef>
              <c:f>'2.7'!$C$7:$C$15</c:f>
              <c:numCache>
                <c:formatCode>0</c:formatCode>
                <c:ptCount val="9"/>
                <c:pt idx="0">
                  <c:v>36.228027353393507</c:v>
                </c:pt>
                <c:pt idx="1">
                  <c:v>14.97468410018363</c:v>
                </c:pt>
                <c:pt idx="2">
                  <c:v>19.27063813354518</c:v>
                </c:pt>
                <c:pt idx="3">
                  <c:v>8.7983062476866465</c:v>
                </c:pt>
                <c:pt idx="4">
                  <c:v>10.364334728916219</c:v>
                </c:pt>
                <c:pt idx="5">
                  <c:v>9.5329332078942954</c:v>
                </c:pt>
                <c:pt idx="6">
                  <c:v>0.51421796047554991</c:v>
                </c:pt>
                <c:pt idx="7">
                  <c:v>0.10228130052927439</c:v>
                </c:pt>
                <c:pt idx="8">
                  <c:v>0.21457696737570389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05B-B245-375741F77D84}"/>
            </c:ext>
          </c:extLst>
        </c:ser>
        <c:ser>
          <c:idx val="1"/>
          <c:order val="1"/>
          <c:tx>
            <c:strRef>
              <c:f>'2.7'!$D$6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Netto-
inntekter 
fra egen-
handel</c:v>
                </c:pt>
                <c:pt idx="2">
                  <c:v>Ytelse av 
tilknyttede 
tjenester</c:v>
                </c:pt>
                <c:pt idx="3">
                  <c:v>Corporate 
finance</c:v>
                </c:pt>
                <c:pt idx="4">
                  <c:v>Andre drifts-
inntekter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Ordre-
formidling</c:v>
                </c:pt>
                <c:pt idx="8">
                  <c:v>Andre 
inntekter 
fra inv.- og tilleggs-
tjenester</c:v>
                </c:pt>
              </c:strCache>
            </c:strRef>
          </c:cat>
          <c:val>
            <c:numRef>
              <c:f>'2.7'!$D$7:$D$15</c:f>
              <c:numCache>
                <c:formatCode>0</c:formatCode>
                <c:ptCount val="9"/>
                <c:pt idx="0">
                  <c:v>35.034537201499901</c:v>
                </c:pt>
                <c:pt idx="1">
                  <c:v>28.091613406000619</c:v>
                </c:pt>
                <c:pt idx="2">
                  <c:v>15.02111703177423</c:v>
                </c:pt>
                <c:pt idx="3">
                  <c:v>9.2811505315945819</c:v>
                </c:pt>
                <c:pt idx="4">
                  <c:v>7.2033317646106276</c:v>
                </c:pt>
                <c:pt idx="5">
                  <c:v>4.4571764003380343</c:v>
                </c:pt>
                <c:pt idx="6">
                  <c:v>0.46800564740173978</c:v>
                </c:pt>
                <c:pt idx="7">
                  <c:v>0.44306801678027258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'2.7'!$E$6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xVal>
            <c:strRef>
              <c:f>'2.7'!$B$7:$B$15</c:f>
              <c:strCache>
                <c:ptCount val="9"/>
                <c:pt idx="0">
                  <c:v>Utførelse
 av ordre</c:v>
                </c:pt>
                <c:pt idx="1">
                  <c:v>Netto-
inntekter 
fra egen-
handel</c:v>
                </c:pt>
                <c:pt idx="2">
                  <c:v>Ytelse av 
tilknyttede 
tjenester</c:v>
                </c:pt>
                <c:pt idx="3">
                  <c:v>Corporate 
finance</c:v>
                </c:pt>
                <c:pt idx="4">
                  <c:v>Andre drifts-
inntekter</c:v>
                </c:pt>
                <c:pt idx="5">
                  <c:v>Investerings-
rådgivning</c:v>
                </c:pt>
                <c:pt idx="6">
                  <c:v>Individuell 
portefølje-
forvaltning</c:v>
                </c:pt>
                <c:pt idx="7">
                  <c:v>Ordre-
formidling</c:v>
                </c:pt>
                <c:pt idx="8">
                  <c:v>Andre 
inntekter 
fra inv.- og tilleggs-
tjenester</c:v>
                </c:pt>
              </c:strCache>
            </c:strRef>
          </c:xVal>
          <c:yVal>
            <c:numRef>
              <c:f>'2.7'!$E$7:$E$15</c:f>
              <c:numCache>
                <c:formatCode>0</c:formatCode>
                <c:ptCount val="9"/>
                <c:pt idx="0">
                  <c:v>11.007780973173221</c:v>
                </c:pt>
                <c:pt idx="1">
                  <c:v>115.3380306385118</c:v>
                </c:pt>
                <c:pt idx="2">
                  <c:v>-10.523732988655279</c:v>
                </c:pt>
                <c:pt idx="3">
                  <c:v>21.088936600618489</c:v>
                </c:pt>
                <c:pt idx="4">
                  <c:v>-20.220059094924022</c:v>
                </c:pt>
                <c:pt idx="5">
                  <c:v>-46.32957979916155</c:v>
                </c:pt>
                <c:pt idx="6">
                  <c:v>4.4733631557543712</c:v>
                </c:pt>
                <c:pt idx="7">
                  <c:v>397.25124943207629</c:v>
                </c:pt>
                <c:pt idx="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A-405B-B245-375741F7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762283076209776E-3"/>
              <c:y val="0.24197869615957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50"/>
          <c:min val="-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26129206144464E-2"/>
          <c:y val="4.0459764255984902E-2"/>
          <c:w val="0.89126172800593484"/>
          <c:h val="0.66783408207040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1. halvår 2022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Individuell 
portefølje-
forvaltning</c:v>
                </c:pt>
                <c:pt idx="3">
                  <c:v>Andre 
drifts-
inntekter</c:v>
                </c:pt>
                <c:pt idx="4">
                  <c:v>Ytelse 
av 
tilknyttede 
tjenester</c:v>
                </c:pt>
                <c:pt idx="5">
                  <c:v>Corporate 
finance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'2.8'!$C$8:$C$16</c:f>
              <c:numCache>
                <c:formatCode>0</c:formatCode>
                <c:ptCount val="9"/>
                <c:pt idx="0">
                  <c:v>20.57647013398201</c:v>
                </c:pt>
                <c:pt idx="1">
                  <c:v>17.849006856304431</c:v>
                </c:pt>
                <c:pt idx="2">
                  <c:v>8.2808492330095476</c:v>
                </c:pt>
                <c:pt idx="3">
                  <c:v>17.16475539596123</c:v>
                </c:pt>
                <c:pt idx="4">
                  <c:v>8.8404957720375315</c:v>
                </c:pt>
                <c:pt idx="5">
                  <c:v>14.117092220880011</c:v>
                </c:pt>
                <c:pt idx="6">
                  <c:v>6.600696110715802</c:v>
                </c:pt>
                <c:pt idx="7">
                  <c:v>6.3876156277407299</c:v>
                </c:pt>
                <c:pt idx="8">
                  <c:v>0.18301864936870149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8-4EED-A17D-19FF26C01816}"/>
            </c:ext>
          </c:extLst>
        </c:ser>
        <c:ser>
          <c:idx val="1"/>
          <c:order val="1"/>
          <c:tx>
            <c:strRef>
              <c:f>'2.8'!$D$7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60848809930371E-3"/>
                  <c:y val="1.546192312721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8-45B1-A448-AF45346A9006}"/>
                </c:ext>
              </c:extLst>
            </c:dLbl>
            <c:dLbl>
              <c:idx val="2"/>
              <c:layout>
                <c:manualLayout>
                  <c:x val="0"/>
                  <c:y val="1.855430775265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1-48DE-AD7F-3DFE6935558B}"/>
                </c:ext>
              </c:extLst>
            </c:dLbl>
            <c:dLbl>
              <c:idx val="6"/>
              <c:layout>
                <c:manualLayout>
                  <c:x val="0"/>
                  <c:y val="1.23695385017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9-4B1D-B9DB-9EF90B425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Individuell 
portefølje-
forvaltning</c:v>
                </c:pt>
                <c:pt idx="3">
                  <c:v>Andre 
drifts-
inntekter</c:v>
                </c:pt>
                <c:pt idx="4">
                  <c:v>Ytelse 
av 
tilknyttede 
tjenester</c:v>
                </c:pt>
                <c:pt idx="5">
                  <c:v>Corporate 
finance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cat>
          <c:val>
            <c:numRef>
              <c:f>'2.8'!$D$8:$D$16</c:f>
              <c:numCache>
                <c:formatCode>0</c:formatCode>
                <c:ptCount val="9"/>
                <c:pt idx="0">
                  <c:v>37.708318586360249</c:v>
                </c:pt>
                <c:pt idx="1">
                  <c:v>15.18689699851638</c:v>
                </c:pt>
                <c:pt idx="2">
                  <c:v>13.766336801581859</c:v>
                </c:pt>
                <c:pt idx="3">
                  <c:v>11.87388544323742</c:v>
                </c:pt>
                <c:pt idx="4">
                  <c:v>7.8668528887478768</c:v>
                </c:pt>
                <c:pt idx="5">
                  <c:v>7.1762094703773576</c:v>
                </c:pt>
                <c:pt idx="6">
                  <c:v>2.8479474189712959</c:v>
                </c:pt>
                <c:pt idx="7">
                  <c:v>3.5735523922075609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968256"/>
        <c:axId val="616968584"/>
      </c:barChart>
      <c:scatterChart>
        <c:scatterStyle val="lineMarker"/>
        <c:varyColors val="0"/>
        <c:ser>
          <c:idx val="2"/>
          <c:order val="2"/>
          <c:tx>
            <c:strRef>
              <c:f>'2.8'!$E$7</c:f>
              <c:strCache>
                <c:ptCount val="1"/>
                <c:pt idx="0">
                  <c:v>Prosentvis endring i inntekter innenfor kategori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71C277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1.1796509285958294E-2"/>
                  <c:y val="-3.0923846254428257E-3"/>
                </c:manualLayout>
              </c:layout>
              <c:tx>
                <c:rich>
                  <a:bodyPr/>
                  <a:lstStyle/>
                  <a:p>
                    <a:fld id="{01EA7D96-20F7-46AC-8E71-C863EED85B52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{01EA7D96-20F7-46AC-8E71-C863EED85B52}</c15:txfldGUID>
                      <c15:f>'2.8'!$F$12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A8-45B1-A448-AF45346A9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'2.8'!$B$8:$B$16</c:f>
              <c:strCache>
                <c:ptCount val="9"/>
                <c:pt idx="0">
                  <c:v>Nettoinntekter 
fra 
egenhandel</c:v>
                </c:pt>
                <c:pt idx="1">
                  <c:v>Utførelse 
av 
ordre</c:v>
                </c:pt>
                <c:pt idx="2">
                  <c:v>Individuell 
portefølje-
forvaltning</c:v>
                </c:pt>
                <c:pt idx="3">
                  <c:v>Andre 
drifts-
inntekter</c:v>
                </c:pt>
                <c:pt idx="4">
                  <c:v>Ytelse 
av 
tilknyttede 
tjenester</c:v>
                </c:pt>
                <c:pt idx="5">
                  <c:v>Corporate 
finance</c:v>
                </c:pt>
                <c:pt idx="6">
                  <c:v>Investerings-
rådgivning</c:v>
                </c:pt>
                <c:pt idx="7">
                  <c:v>Andre 
inntekter 
fra inv.- og tilleggs-
tjenester</c:v>
                </c:pt>
                <c:pt idx="8">
                  <c:v>Ordre-
formidling</c:v>
                </c:pt>
              </c:strCache>
            </c:strRef>
          </c:xVal>
          <c:yVal>
            <c:numRef>
              <c:f>'2.8'!$E$8:$E$16</c:f>
              <c:numCache>
                <c:formatCode>0</c:formatCode>
                <c:ptCount val="9"/>
                <c:pt idx="0">
                  <c:v>181.32437264936189</c:v>
                </c:pt>
                <c:pt idx="1">
                  <c:v>30.6159028400136</c:v>
                </c:pt>
                <c:pt idx="2">
                  <c:v>155.20229673740721</c:v>
                </c:pt>
                <c:pt idx="3">
                  <c:v>6.1931005671867219</c:v>
                </c:pt>
                <c:pt idx="4">
                  <c:v>36.604647099930119</c:v>
                </c:pt>
                <c:pt idx="5">
                  <c:v>-21.964732957453709</c:v>
                </c:pt>
                <c:pt idx="6">
                  <c:v>-33.765647719485912</c:v>
                </c:pt>
                <c:pt idx="7">
                  <c:v>-14.11794167681321</c:v>
                </c:pt>
                <c:pt idx="8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28-4EED-A17D-19FF26C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1567216"/>
        <c:axId val="921570824"/>
      </c:scatter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1"/>
        <c:lblAlgn val="ctr"/>
        <c:lblOffset val="100"/>
        <c:tickLblSkip val="1"/>
        <c:noMultiLvlLbl val="0"/>
      </c:catAx>
      <c:valAx>
        <c:axId val="616968584"/>
        <c:scaling>
          <c:orientation val="minMax"/>
          <c:max val="40"/>
          <c:min val="-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8831430359261002E-3"/>
              <c:y val="0.4031163430885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  <c:majorUnit val="20"/>
      </c:valAx>
      <c:valAx>
        <c:axId val="921570824"/>
        <c:scaling>
          <c:orientation val="minMax"/>
          <c:max val="40"/>
          <c:min val="-4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1567216"/>
        <c:crosses val="max"/>
        <c:crossBetween val="midCat"/>
        <c:majorUnit val="20"/>
      </c:valAx>
      <c:valAx>
        <c:axId val="9215672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157082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61279552810122"/>
          <c:y val="0.95214163540062235"/>
          <c:w val="0.71063874846776964"/>
          <c:h val="4.7729617472021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940390725637"/>
          <c:y val="4.0459764255984902E-2"/>
          <c:w val="0.7789075471888337"/>
          <c:h val="0.68390145696501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'2.9'!$C$6:$J$6</c:f>
              <c:numCache>
                <c:formatCode>_-* #,##0_-;\-* #,##0_-;_-* "-"??_-;_-@_-</c:formatCode>
                <c:ptCount val="8"/>
                <c:pt idx="0">
                  <c:v>27.831861998856429</c:v>
                </c:pt>
                <c:pt idx="1">
                  <c:v>30.366452848997195</c:v>
                </c:pt>
                <c:pt idx="2">
                  <c:v>27.30052942240345</c:v>
                </c:pt>
                <c:pt idx="3">
                  <c:v>31.453089693943451</c:v>
                </c:pt>
                <c:pt idx="4">
                  <c:v>29.679268549459088</c:v>
                </c:pt>
                <c:pt idx="5">
                  <c:v>30.899293935022349</c:v>
                </c:pt>
                <c:pt idx="6">
                  <c:v>32.555042704451253</c:v>
                </c:pt>
                <c:pt idx="7">
                  <c:v>32.757933497589981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B53-A2B0-F13FC7F17264}"/>
            </c:ext>
          </c:extLst>
        </c:ser>
        <c:ser>
          <c:idx val="1"/>
          <c:order val="1"/>
          <c:tx>
            <c:strRef>
              <c:f>'2.9'!$B$7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'2.9'!$C$7:$J$7</c:f>
              <c:numCache>
                <c:formatCode>_-* #,##0_-;\-* #,##0_-;_-* "-"??_-;_-@_-</c:formatCode>
                <c:ptCount val="8"/>
                <c:pt idx="0">
                  <c:v>51.234856944194988</c:v>
                </c:pt>
                <c:pt idx="1">
                  <c:v>49.614267996935709</c:v>
                </c:pt>
                <c:pt idx="2">
                  <c:v>51.572659251464678</c:v>
                </c:pt>
                <c:pt idx="3">
                  <c:v>46.538929105340728</c:v>
                </c:pt>
                <c:pt idx="4">
                  <c:v>43.802219505207198</c:v>
                </c:pt>
                <c:pt idx="5">
                  <c:v>35.896576963939573</c:v>
                </c:pt>
                <c:pt idx="6">
                  <c:v>30.031982016312071</c:v>
                </c:pt>
                <c:pt idx="7">
                  <c:v>29.469061196048202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5-4B53-A2B0-F13FC7F17264}"/>
            </c:ext>
          </c:extLst>
        </c:ser>
        <c:ser>
          <c:idx val="2"/>
          <c:order val="2"/>
          <c:tx>
            <c:strRef>
              <c:f>'2.9'!$B$8</c:f>
              <c:strCache>
                <c:ptCount val="1"/>
                <c:pt idx="0">
                  <c:v>Derivater og sammensatte produkter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'2.9'!$C$8:$I$8</c:f>
              <c:numCache>
                <c:formatCode>_-* #,##0_-;\-* #,##0_-;_-* "-"??_-;_-@_-</c:formatCode>
                <c:ptCount val="7"/>
                <c:pt idx="0">
                  <c:v>1.2387711516594417</c:v>
                </c:pt>
                <c:pt idx="1">
                  <c:v>0.59772915505851421</c:v>
                </c:pt>
                <c:pt idx="2">
                  <c:v>-7.7330746507511108E-2</c:v>
                </c:pt>
                <c:pt idx="3">
                  <c:v>-3.8932733893589463E-2</c:v>
                </c:pt>
                <c:pt idx="4">
                  <c:v>-4.1374721271255868E-2</c:v>
                </c:pt>
                <c:pt idx="5">
                  <c:v>-6.3513938927994814E-3</c:v>
                </c:pt>
                <c:pt idx="6">
                  <c:v>9.3130467669460426E-2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5-4B53-A2B0-F13FC7F17264}"/>
            </c:ext>
          </c:extLst>
        </c:ser>
        <c:ser>
          <c:idx val="3"/>
          <c:order val="3"/>
          <c:tx>
            <c:strRef>
              <c:f>'2.9'!$B$9</c:f>
              <c:strCache>
                <c:ptCount val="1"/>
                <c:pt idx="0">
                  <c:v>Verdipapirfond*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'2.9'!$C$9:$J$9</c:f>
              <c:numCache>
                <c:formatCode>_-* #,##0_-;\-* #,##0_-;_-* "-"??_-;_-@_-</c:formatCode>
                <c:ptCount val="8"/>
                <c:pt idx="0">
                  <c:v>11.447411383650715</c:v>
                </c:pt>
                <c:pt idx="1">
                  <c:v>12.171758589790157</c:v>
                </c:pt>
                <c:pt idx="2">
                  <c:v>14.30119873618213</c:v>
                </c:pt>
                <c:pt idx="3">
                  <c:v>14.977518754938631</c:v>
                </c:pt>
                <c:pt idx="4">
                  <c:v>21.406442177572359</c:v>
                </c:pt>
                <c:pt idx="5">
                  <c:v>27.628619430656052</c:v>
                </c:pt>
                <c:pt idx="6">
                  <c:v>29.659163055327429</c:v>
                </c:pt>
                <c:pt idx="7">
                  <c:v>31.235379705176651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5-4B53-A2B0-F13FC7F17264}"/>
            </c:ext>
          </c:extLst>
        </c:ser>
        <c:ser>
          <c:idx val="4"/>
          <c:order val="4"/>
          <c:tx>
            <c:strRef>
              <c:f>'2.9'!$B$10</c:f>
              <c:strCache>
                <c:ptCount val="1"/>
                <c:pt idx="0">
                  <c:v>AIF-andeler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'2.9'!$C$10:$J$10</c:f>
              <c:numCache>
                <c:formatCode>_-* #,##0_-;\-* #,##0_-;_-* "-"??_-;_-@_-</c:formatCode>
                <c:ptCount val="8"/>
                <c:pt idx="0">
                  <c:v>1.2691666681826042</c:v>
                </c:pt>
                <c:pt idx="1">
                  <c:v>1.8468366323198397</c:v>
                </c:pt>
                <c:pt idx="2">
                  <c:v>2.377353559351759</c:v>
                </c:pt>
                <c:pt idx="3">
                  <c:v>2.7816077456889809</c:v>
                </c:pt>
                <c:pt idx="4">
                  <c:v>2.7069477350133111</c:v>
                </c:pt>
                <c:pt idx="5">
                  <c:v>3.1738435155500282</c:v>
                </c:pt>
                <c:pt idx="6">
                  <c:v>4.0289918706558367</c:v>
                </c:pt>
                <c:pt idx="7">
                  <c:v>4.0799323409848824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5-4B53-A2B0-F13FC7F17264}"/>
            </c:ext>
          </c:extLst>
        </c:ser>
        <c:ser>
          <c:idx val="5"/>
          <c:order val="5"/>
          <c:tx>
            <c:strRef>
              <c:f>'2.9'!$B$11</c:f>
              <c:strCache>
                <c:ptCount val="1"/>
                <c:pt idx="0">
                  <c:v>Andre finansielle instrumenter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'2.9'!$C$11:$J$11</c:f>
              <c:numCache>
                <c:formatCode>_-* #,##0_-;\-* #,##0_-;_-* "-"??_-;_-@_-</c:formatCode>
                <c:ptCount val="8"/>
                <c:pt idx="0">
                  <c:v>2.8917432978721838</c:v>
                </c:pt>
                <c:pt idx="1">
                  <c:v>2.2024084853375174</c:v>
                </c:pt>
                <c:pt idx="2">
                  <c:v>2.2408142335706418</c:v>
                </c:pt>
                <c:pt idx="3">
                  <c:v>2.2098311891127169</c:v>
                </c:pt>
                <c:pt idx="4">
                  <c:v>-0.26978808459074072</c:v>
                </c:pt>
                <c:pt idx="5">
                  <c:v>-0.20822557035555181</c:v>
                </c:pt>
                <c:pt idx="6">
                  <c:v>0.1202069123447701</c:v>
                </c:pt>
                <c:pt idx="7">
                  <c:v>0.1745974410927176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5-4B53-A2B0-F13FC7F17264}"/>
            </c:ext>
          </c:extLst>
        </c:ser>
        <c:ser>
          <c:idx val="6"/>
          <c:order val="6"/>
          <c:tx>
            <c:strRef>
              <c:f>'2.9'!$B$12</c:f>
              <c:strCache>
                <c:ptCount val="1"/>
                <c:pt idx="0">
                  <c:v>Bankinnskudd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'2.9'!$C$12:$J$12</c:f>
              <c:numCache>
                <c:formatCode>0</c:formatCode>
                <c:ptCount val="8"/>
                <c:pt idx="0">
                  <c:v>4.0861885555836519</c:v>
                </c:pt>
                <c:pt idx="1">
                  <c:v>3.2005462915610767</c:v>
                </c:pt>
                <c:pt idx="2">
                  <c:v>2.2847755435348538</c:v>
                </c:pt>
                <c:pt idx="3">
                  <c:v>2.0779562448690729</c:v>
                </c:pt>
                <c:pt idx="4">
                  <c:v>2.71628483861004</c:v>
                </c:pt>
                <c:pt idx="5">
                  <c:v>2.616243119080361</c:v>
                </c:pt>
                <c:pt idx="6">
                  <c:v>3.5114829732391821</c:v>
                </c:pt>
                <c:pt idx="7">
                  <c:v>2.2590984762129138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968256"/>
        <c:axId val="616968584"/>
      </c:barChart>
      <c:lineChart>
        <c:grouping val="standard"/>
        <c:varyColors val="0"/>
        <c:ser>
          <c:idx val="7"/>
          <c:order val="7"/>
          <c:tx>
            <c:strRef>
              <c:f>'2.9'!$B$13</c:f>
              <c:strCache>
                <c:ptCount val="1"/>
                <c:pt idx="0">
                  <c:v>Sum forvaltet kapital (h-akse)</c:v>
                </c:pt>
              </c:strCache>
            </c:strRef>
          </c:tx>
          <c:spPr>
            <a:ln>
              <a:solidFill>
                <a:srgbClr val="E39200"/>
              </a:solidFill>
            </a:ln>
          </c:spPr>
          <c:marker>
            <c:symbol val="none"/>
          </c:marker>
          <c:cat>
            <c:strRef>
              <c:f>'2.9'!$C$5:$J$5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H1 2023</c:v>
                </c:pt>
              </c:strCache>
            </c:strRef>
          </c:cat>
          <c:val>
            <c:numRef>
              <c:f>'2.9'!$C$13:$J$13</c:f>
              <c:numCache>
                <c:formatCode>0</c:formatCode>
                <c:ptCount val="8"/>
                <c:pt idx="0">
                  <c:v>291.34888999999998</c:v>
                </c:pt>
                <c:pt idx="1">
                  <c:v>321.30974099999997</c:v>
                </c:pt>
                <c:pt idx="2">
                  <c:v>291.94080000000002</c:v>
                </c:pt>
                <c:pt idx="3">
                  <c:v>308.24960900000002</c:v>
                </c:pt>
                <c:pt idx="4">
                  <c:v>360.45439199999998</c:v>
                </c:pt>
                <c:pt idx="5">
                  <c:v>433.95198699999997</c:v>
                </c:pt>
                <c:pt idx="6">
                  <c:v>388.09748200000001</c:v>
                </c:pt>
                <c:pt idx="7">
                  <c:v>428.85164600000002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05-4B53-A2B0-F13FC7F1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67216"/>
        <c:axId val="921570824"/>
      </c:lineChart>
      <c:catAx>
        <c:axId val="6169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584"/>
        <c:crosses val="autoZero"/>
        <c:auto val="1"/>
        <c:lblAlgn val="ctr"/>
        <c:lblOffset val="100"/>
        <c:noMultiLvlLbl val="0"/>
      </c:catAx>
      <c:valAx>
        <c:axId val="6169685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399136994385966E-2"/>
              <c:y val="0.35887729419970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616968256"/>
        <c:crosses val="autoZero"/>
        <c:crossBetween val="between"/>
      </c:valAx>
      <c:valAx>
        <c:axId val="92157082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layout>
            <c:manualLayout>
              <c:xMode val="edge"/>
              <c:yMode val="edge"/>
              <c:x val="0.94434476329217654"/>
              <c:y val="0.319460761397865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21567216"/>
        <c:crosses val="max"/>
        <c:crossBetween val="between"/>
        <c:majorUnit val="100"/>
      </c:valAx>
      <c:catAx>
        <c:axId val="9215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570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908738228696687"/>
          <c:y val="0.82440008948224142"/>
          <c:w val="0.66317117359629363"/>
          <c:h val="0.17559996664324268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47065</xdr:colOff>
      <xdr:row>13</xdr:row>
      <xdr:rowOff>196010</xdr:rowOff>
    </xdr:from>
    <xdr:to>
      <xdr:col>2</xdr:col>
      <xdr:colOff>2</xdr:colOff>
      <xdr:row>31</xdr:row>
      <xdr:rowOff>190501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123E1B8-58E9-42B1-BA3A-8641DCC91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14</xdr:row>
      <xdr:rowOff>157162</xdr:rowOff>
    </xdr:from>
    <xdr:to>
      <xdr:col>4</xdr:col>
      <xdr:colOff>714375</xdr:colOff>
      <xdr:row>31</xdr:row>
      <xdr:rowOff>79462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AC0F957A-5CF4-4305-84AB-51AFA7B2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685798</xdr:colOff>
      <xdr:row>13</xdr:row>
      <xdr:rowOff>82549</xdr:rowOff>
    </xdr:from>
    <xdr:to>
      <xdr:col>4</xdr:col>
      <xdr:colOff>219075</xdr:colOff>
      <xdr:row>32</xdr:row>
      <xdr:rowOff>19050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D6A3E58E-702D-4773-8AE5-B93775BC4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13</xdr:row>
      <xdr:rowOff>95249</xdr:rowOff>
    </xdr:from>
    <xdr:to>
      <xdr:col>3</xdr:col>
      <xdr:colOff>517525</xdr:colOff>
      <xdr:row>30</xdr:row>
      <xdr:rowOff>31749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CF344548-4F1F-47FC-8594-32415752A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46203</xdr:colOff>
      <xdr:row>17</xdr:row>
      <xdr:rowOff>106444</xdr:rowOff>
    </xdr:from>
    <xdr:to>
      <xdr:col>6</xdr:col>
      <xdr:colOff>436448</xdr:colOff>
      <xdr:row>35</xdr:row>
      <xdr:rowOff>21540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74C6B46-5FAF-458B-B6B5-54928D119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16</xdr:row>
      <xdr:rowOff>57150</xdr:rowOff>
    </xdr:from>
    <xdr:to>
      <xdr:col>6</xdr:col>
      <xdr:colOff>38100</xdr:colOff>
      <xdr:row>35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C455B1-7E7D-4123-9522-49EC4C83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15</xdr:row>
      <xdr:rowOff>120650</xdr:rowOff>
    </xdr:from>
    <xdr:to>
      <xdr:col>3</xdr:col>
      <xdr:colOff>752475</xdr:colOff>
      <xdr:row>34</xdr:row>
      <xdr:rowOff>38101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3C99F28-BE14-4C00-9F68-EAB845D3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1333499</xdr:colOff>
      <xdr:row>11</xdr:row>
      <xdr:rowOff>88898</xdr:rowOff>
    </xdr:from>
    <xdr:to>
      <xdr:col>6</xdr:col>
      <xdr:colOff>257175</xdr:colOff>
      <xdr:row>32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EB70AC-1098-4B9E-BEEA-2BDD8E10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738187</xdr:colOff>
      <xdr:row>14</xdr:row>
      <xdr:rowOff>100011</xdr:rowOff>
    </xdr:from>
    <xdr:to>
      <xdr:col>3</xdr:col>
      <xdr:colOff>593912</xdr:colOff>
      <xdr:row>35</xdr:row>
      <xdr:rowOff>85725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771C0EEE-13D3-48CE-87B7-9B8B4129A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</xdr:colOff>
      <xdr:row>16</xdr:row>
      <xdr:rowOff>65087</xdr:rowOff>
    </xdr:from>
    <xdr:to>
      <xdr:col>10</xdr:col>
      <xdr:colOff>0</xdr:colOff>
      <xdr:row>40</xdr:row>
      <xdr:rowOff>142876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85C3A2FD-55F8-458C-8A2F-D61488ED3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738186</xdr:colOff>
      <xdr:row>21</xdr:row>
      <xdr:rowOff>61911</xdr:rowOff>
    </xdr:from>
    <xdr:to>
      <xdr:col>8</xdr:col>
      <xdr:colOff>0</xdr:colOff>
      <xdr:row>44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B2950C-9139-4BC9-810C-D371EFF6B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544285</xdr:colOff>
      <xdr:row>14</xdr:row>
      <xdr:rowOff>81643</xdr:rowOff>
    </xdr:from>
    <xdr:to>
      <xdr:col>5</xdr:col>
      <xdr:colOff>391205</xdr:colOff>
      <xdr:row>39</xdr:row>
      <xdr:rowOff>125488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51CC9B9-7E58-4262-AEA9-893C7CF8A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13</xdr:row>
      <xdr:rowOff>44450</xdr:rowOff>
    </xdr:from>
    <xdr:to>
      <xdr:col>5</xdr:col>
      <xdr:colOff>15875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DF5C20-2790-4C11-8898-22AE69EB2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712718</xdr:colOff>
      <xdr:row>11</xdr:row>
      <xdr:rowOff>147016</xdr:rowOff>
    </xdr:from>
    <xdr:to>
      <xdr:col>3</xdr:col>
      <xdr:colOff>588893</xdr:colOff>
      <xdr:row>28</xdr:row>
      <xdr:rowOff>76614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721BFCD-9966-4D35-BA63-5F43A173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429418</xdr:colOff>
      <xdr:row>15</xdr:row>
      <xdr:rowOff>130969</xdr:rowOff>
    </xdr:from>
    <xdr:to>
      <xdr:col>2</xdr:col>
      <xdr:colOff>773905</xdr:colOff>
      <xdr:row>35</xdr:row>
      <xdr:rowOff>130969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9E62A2-BA41-4DAC-A422-5118A0EB8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733148</xdr:colOff>
      <xdr:row>18</xdr:row>
      <xdr:rowOff>36773</xdr:rowOff>
    </xdr:from>
    <xdr:to>
      <xdr:col>3</xdr:col>
      <xdr:colOff>436719</xdr:colOff>
      <xdr:row>36</xdr:row>
      <xdr:rowOff>41414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B5E56D1-760E-4E10-BF4E-F4C3A3841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735759</xdr:colOff>
      <xdr:row>18</xdr:row>
      <xdr:rowOff>9618</xdr:rowOff>
    </xdr:from>
    <xdr:to>
      <xdr:col>4</xdr:col>
      <xdr:colOff>3014382</xdr:colOff>
      <xdr:row>36</xdr:row>
      <xdr:rowOff>33618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681DE1EF-48BA-4595-9434-EAB356CAB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674686</xdr:colOff>
      <xdr:row>20</xdr:row>
      <xdr:rowOff>133351</xdr:rowOff>
    </xdr:from>
    <xdr:to>
      <xdr:col>4</xdr:col>
      <xdr:colOff>1047749</xdr:colOff>
      <xdr:row>38</xdr:row>
      <xdr:rowOff>142875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51D44FB-CE82-456B-A59D-2999BD980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1042986</xdr:colOff>
      <xdr:row>16</xdr:row>
      <xdr:rowOff>138111</xdr:rowOff>
    </xdr:from>
    <xdr:to>
      <xdr:col>8</xdr:col>
      <xdr:colOff>685800</xdr:colOff>
      <xdr:row>39</xdr:row>
      <xdr:rowOff>95249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1472385-87EB-4D3C-8885-239AFA6DE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9AE2-2F2E-4A8A-94E4-F6ED94658BD8}">
  <dimension ref="A1:I13"/>
  <sheetViews>
    <sheetView tabSelected="1" zoomScale="85" zoomScaleNormal="85" workbookViewId="0">
      <selection activeCell="I16" sqref="I16"/>
    </sheetView>
  </sheetViews>
  <sheetFormatPr defaultColWidth="11.453125" defaultRowHeight="16.5" x14ac:dyDescent="0.45"/>
  <cols>
    <col min="1" max="1" width="8.7265625" style="1" customWidth="1"/>
    <col min="2" max="2" width="89.26953125" style="1" bestFit="1" customWidth="1"/>
    <col min="3" max="16384" width="11.453125" style="1"/>
  </cols>
  <sheetData>
    <row r="1" spans="1:9" ht="20.5" x14ac:dyDescent="0.55000000000000004">
      <c r="A1" s="33" t="s">
        <v>0</v>
      </c>
      <c r="B1" s="34" t="s">
        <v>1</v>
      </c>
      <c r="C1" s="22"/>
    </row>
    <row r="2" spans="1:9" ht="20.5" x14ac:dyDescent="0.55000000000000004">
      <c r="A2" s="33" t="s">
        <v>2</v>
      </c>
      <c r="B2" s="34" t="s">
        <v>3</v>
      </c>
      <c r="C2" s="22"/>
    </row>
    <row r="4" spans="1:9" ht="20.5" x14ac:dyDescent="0.55000000000000004">
      <c r="A4" s="33"/>
      <c r="B4" s="33" t="s">
        <v>4</v>
      </c>
      <c r="C4" s="74"/>
      <c r="D4" s="74"/>
      <c r="E4" s="74"/>
      <c r="F4" s="74"/>
      <c r="G4" s="74"/>
    </row>
    <row r="5" spans="1:9" x14ac:dyDescent="0.45">
      <c r="A5" s="74"/>
      <c r="B5" s="74"/>
      <c r="C5" s="74"/>
      <c r="D5" s="74">
        <v>2018</v>
      </c>
      <c r="E5" s="74">
        <v>2019</v>
      </c>
      <c r="F5" s="74">
        <v>2020</v>
      </c>
      <c r="G5" s="74">
        <v>2021</v>
      </c>
      <c r="H5" s="74">
        <v>2022</v>
      </c>
      <c r="I5" s="74" t="s">
        <v>115</v>
      </c>
    </row>
    <row r="6" spans="1:9" x14ac:dyDescent="0.45">
      <c r="A6" s="74"/>
      <c r="B6" s="74" t="s">
        <v>5</v>
      </c>
      <c r="C6" s="74"/>
      <c r="D6" s="74">
        <v>78</v>
      </c>
      <c r="E6" s="74">
        <v>85</v>
      </c>
      <c r="F6" s="74">
        <v>80</v>
      </c>
      <c r="G6" s="74">
        <v>80</v>
      </c>
      <c r="H6">
        <v>85</v>
      </c>
      <c r="I6">
        <v>90</v>
      </c>
    </row>
    <row r="7" spans="1:9" x14ac:dyDescent="0.45">
      <c r="A7" s="74"/>
      <c r="B7" s="106" t="s">
        <v>76</v>
      </c>
      <c r="C7" s="74"/>
      <c r="D7" s="74">
        <v>21</v>
      </c>
      <c r="E7" s="74">
        <v>18</v>
      </c>
      <c r="F7" s="74">
        <v>18</v>
      </c>
      <c r="G7" s="74">
        <v>15</v>
      </c>
      <c r="H7">
        <v>15</v>
      </c>
      <c r="I7">
        <v>13</v>
      </c>
    </row>
    <row r="8" spans="1:9" x14ac:dyDescent="0.45">
      <c r="A8" s="74"/>
      <c r="B8" s="74" t="s">
        <v>6</v>
      </c>
      <c r="C8" s="74"/>
      <c r="D8" s="74">
        <v>26</v>
      </c>
      <c r="E8" s="74">
        <v>26</v>
      </c>
      <c r="F8" s="74">
        <v>25</v>
      </c>
      <c r="G8" s="74">
        <v>20</v>
      </c>
      <c r="H8">
        <v>17</v>
      </c>
      <c r="I8">
        <v>17</v>
      </c>
    </row>
    <row r="9" spans="1:9" x14ac:dyDescent="0.45">
      <c r="A9" s="74"/>
      <c r="B9" s="74" t="s">
        <v>7</v>
      </c>
      <c r="C9" s="74"/>
      <c r="D9" s="74">
        <v>125</v>
      </c>
      <c r="E9" s="74">
        <v>129</v>
      </c>
      <c r="F9" s="74">
        <v>123</v>
      </c>
      <c r="G9" s="74">
        <v>115</v>
      </c>
      <c r="H9">
        <v>117</v>
      </c>
      <c r="I9">
        <v>120</v>
      </c>
    </row>
    <row r="10" spans="1:9" x14ac:dyDescent="0.45">
      <c r="A10" s="74"/>
      <c r="B10" s="74" t="s">
        <v>55</v>
      </c>
      <c r="D10" s="74">
        <v>8</v>
      </c>
      <c r="E10" s="74">
        <v>10</v>
      </c>
      <c r="F10" s="74">
        <v>8</v>
      </c>
      <c r="G10" s="74">
        <v>7</v>
      </c>
      <c r="H10">
        <v>10</v>
      </c>
      <c r="I10">
        <v>5</v>
      </c>
    </row>
    <row r="13" spans="1:9" ht="20.5" x14ac:dyDescent="0.55000000000000004">
      <c r="A13" s="33"/>
      <c r="B13" s="33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1DA7-2623-45D6-B1D3-47251A50A0C4}">
  <dimension ref="A1:J16"/>
  <sheetViews>
    <sheetView workbookViewId="0">
      <selection activeCell="B10" sqref="B10"/>
    </sheetView>
  </sheetViews>
  <sheetFormatPr defaultColWidth="11.453125" defaultRowHeight="14.5" x14ac:dyDescent="0.4"/>
  <cols>
    <col min="1" max="1" width="11.453125" style="74"/>
    <col min="2" max="2" width="27.7265625" style="74" customWidth="1"/>
    <col min="3" max="7" width="11.453125" style="74"/>
    <col min="8" max="8" width="12.453125" style="74" bestFit="1" customWidth="1"/>
    <col min="9" max="16384" width="11.453125" style="74"/>
  </cols>
  <sheetData>
    <row r="1" spans="1:10" ht="20.5" x14ac:dyDescent="0.55000000000000004">
      <c r="A1" s="33" t="s">
        <v>0</v>
      </c>
      <c r="B1" s="34" t="s">
        <v>106</v>
      </c>
      <c r="C1" s="33"/>
      <c r="D1" s="34"/>
      <c r="E1" s="34"/>
      <c r="F1" s="34"/>
    </row>
    <row r="2" spans="1:10" ht="20.5" x14ac:dyDescent="0.55000000000000004">
      <c r="A2" s="33" t="s">
        <v>23</v>
      </c>
      <c r="B2" s="34" t="s">
        <v>3</v>
      </c>
      <c r="C2" s="33"/>
      <c r="D2" s="34"/>
      <c r="E2" s="34"/>
      <c r="F2" s="34"/>
    </row>
    <row r="4" spans="1:10" ht="20.5" x14ac:dyDescent="0.55000000000000004">
      <c r="B4" s="33" t="s">
        <v>4</v>
      </c>
    </row>
    <row r="5" spans="1:10" x14ac:dyDescent="0.4">
      <c r="B5" s="86"/>
      <c r="C5" s="87">
        <v>2016</v>
      </c>
      <c r="D5" s="87">
        <v>2017</v>
      </c>
      <c r="E5" s="87">
        <v>2018</v>
      </c>
      <c r="F5" s="87">
        <v>2019</v>
      </c>
      <c r="G5" s="87">
        <v>2020</v>
      </c>
      <c r="H5" s="87">
        <v>2021</v>
      </c>
      <c r="I5" s="87">
        <v>2022</v>
      </c>
      <c r="J5" s="87" t="s">
        <v>115</v>
      </c>
    </row>
    <row r="6" spans="1:10" x14ac:dyDescent="0.4">
      <c r="B6" s="24" t="s">
        <v>24</v>
      </c>
      <c r="C6" s="25">
        <v>27.831861998856429</v>
      </c>
      <c r="D6" s="25">
        <v>30.366452848997195</v>
      </c>
      <c r="E6" s="25">
        <v>27.30052942240345</v>
      </c>
      <c r="F6" s="25">
        <v>31.453089693943451</v>
      </c>
      <c r="G6" s="25">
        <v>29.679268549459088</v>
      </c>
      <c r="H6" s="19">
        <v>30.899293935022349</v>
      </c>
      <c r="I6" s="19">
        <v>32.555042704451253</v>
      </c>
      <c r="J6" s="19">
        <v>32.757933497589981</v>
      </c>
    </row>
    <row r="7" spans="1:10" x14ac:dyDescent="0.4">
      <c r="B7" s="24" t="s">
        <v>25</v>
      </c>
      <c r="C7" s="25">
        <v>51.234856944194988</v>
      </c>
      <c r="D7" s="25">
        <v>49.614267996935709</v>
      </c>
      <c r="E7" s="25">
        <v>51.572659251464678</v>
      </c>
      <c r="F7" s="25">
        <v>46.538929105340728</v>
      </c>
      <c r="G7" s="25">
        <v>43.802219505207198</v>
      </c>
      <c r="H7" s="19">
        <v>35.896576963939573</v>
      </c>
      <c r="I7" s="19">
        <v>30.031982016312071</v>
      </c>
      <c r="J7" s="19">
        <v>29.469061196048202</v>
      </c>
    </row>
    <row r="8" spans="1:10" x14ac:dyDescent="0.4">
      <c r="B8" s="24" t="s">
        <v>26</v>
      </c>
      <c r="C8" s="25">
        <v>1.2387711516594417</v>
      </c>
      <c r="D8" s="25">
        <v>0.59772915505851421</v>
      </c>
      <c r="E8" s="25">
        <v>-7.7330746507511108E-2</v>
      </c>
      <c r="F8" s="25">
        <v>-3.8932733893589463E-2</v>
      </c>
      <c r="G8" s="25">
        <v>-4.1374721271255868E-2</v>
      </c>
      <c r="H8" s="19">
        <v>-6.3513938927994814E-3</v>
      </c>
      <c r="I8" s="19">
        <v>9.3130467669460426E-2</v>
      </c>
      <c r="J8" s="19">
        <v>2.399734289465686E-2</v>
      </c>
    </row>
    <row r="9" spans="1:10" x14ac:dyDescent="0.4">
      <c r="B9" s="24" t="s">
        <v>119</v>
      </c>
      <c r="C9" s="26">
        <v>11.447411383650715</v>
      </c>
      <c r="D9" s="26">
        <v>12.171758589790157</v>
      </c>
      <c r="E9" s="26">
        <v>14.30119873618213</v>
      </c>
      <c r="F9" s="26">
        <v>14.977518754938631</v>
      </c>
      <c r="G9" s="26">
        <v>21.406442177572359</v>
      </c>
      <c r="H9" s="19">
        <v>27.628619430656052</v>
      </c>
      <c r="I9" s="19">
        <v>29.659163055327429</v>
      </c>
      <c r="J9" s="19">
        <v>31.235379705176651</v>
      </c>
    </row>
    <row r="10" spans="1:10" x14ac:dyDescent="0.4">
      <c r="B10" s="24" t="s">
        <v>28</v>
      </c>
      <c r="C10" s="26">
        <v>1.2691666681826042</v>
      </c>
      <c r="D10" s="26">
        <v>1.8468366323198397</v>
      </c>
      <c r="E10" s="26">
        <v>2.377353559351759</v>
      </c>
      <c r="F10" s="26">
        <v>2.7816077456889809</v>
      </c>
      <c r="G10" s="26">
        <v>2.7069477350133111</v>
      </c>
      <c r="H10" s="19">
        <v>3.1738435155500282</v>
      </c>
      <c r="I10" s="19">
        <v>4.0289918706558367</v>
      </c>
      <c r="J10" s="19">
        <v>4.0799323409848824</v>
      </c>
    </row>
    <row r="11" spans="1:10" x14ac:dyDescent="0.4">
      <c r="B11" s="24" t="s">
        <v>29</v>
      </c>
      <c r="C11" s="26">
        <v>2.8917432978721838</v>
      </c>
      <c r="D11" s="26">
        <v>2.2024084853375174</v>
      </c>
      <c r="E11" s="26">
        <v>2.2408142335706418</v>
      </c>
      <c r="F11" s="26">
        <v>2.2098311891127169</v>
      </c>
      <c r="G11" s="26">
        <v>-0.26978808459074072</v>
      </c>
      <c r="H11" s="19">
        <v>-0.20822557035555181</v>
      </c>
      <c r="I11" s="19">
        <v>0.1202069123447701</v>
      </c>
      <c r="J11" s="19">
        <v>0.1745974410927176</v>
      </c>
    </row>
    <row r="12" spans="1:10" x14ac:dyDescent="0.4">
      <c r="B12" s="27" t="s">
        <v>30</v>
      </c>
      <c r="C12" s="28">
        <v>4.0861885555836519</v>
      </c>
      <c r="D12" s="28">
        <v>3.2005462915610767</v>
      </c>
      <c r="E12" s="28">
        <v>2.2847755435348538</v>
      </c>
      <c r="F12" s="28">
        <v>2.0779562448690729</v>
      </c>
      <c r="G12" s="28">
        <v>2.71628483861004</v>
      </c>
      <c r="H12" s="28">
        <v>2.616243119080361</v>
      </c>
      <c r="I12" s="28">
        <v>3.5114829732391821</v>
      </c>
      <c r="J12" s="28">
        <v>2.2590984762129138</v>
      </c>
    </row>
    <row r="13" spans="1:10" x14ac:dyDescent="0.4">
      <c r="B13" s="16" t="s">
        <v>31</v>
      </c>
      <c r="C13" s="29">
        <v>291.34888999999998</v>
      </c>
      <c r="D13" s="29">
        <v>321.30974099999997</v>
      </c>
      <c r="E13" s="29">
        <v>291.94080000000002</v>
      </c>
      <c r="F13" s="29">
        <v>308.24960900000002</v>
      </c>
      <c r="G13" s="29">
        <v>360.45439199999998</v>
      </c>
      <c r="H13" s="29">
        <v>433.95198699999997</v>
      </c>
      <c r="I13" s="29">
        <v>388.09748200000001</v>
      </c>
      <c r="J13" s="29">
        <v>428.85164600000002</v>
      </c>
    </row>
    <row r="16" spans="1:10" ht="20.5" x14ac:dyDescent="0.55000000000000004">
      <c r="B16" s="33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FC69-18CE-4E39-A828-67736B6EC48B}">
  <dimension ref="A1:G13"/>
  <sheetViews>
    <sheetView zoomScale="85" zoomScaleNormal="85" workbookViewId="0">
      <selection activeCell="B8" sqref="B8"/>
    </sheetView>
  </sheetViews>
  <sheetFormatPr defaultColWidth="11.453125" defaultRowHeight="16.5" x14ac:dyDescent="0.45"/>
  <cols>
    <col min="1" max="1" width="11.453125" style="1"/>
    <col min="2" max="2" width="45.453125" style="1" customWidth="1"/>
    <col min="3" max="16384" width="11.453125" style="1"/>
  </cols>
  <sheetData>
    <row r="1" spans="1:7" ht="20.5" x14ac:dyDescent="0.55000000000000004">
      <c r="A1" s="33" t="s">
        <v>0</v>
      </c>
      <c r="B1" s="34" t="s">
        <v>32</v>
      </c>
      <c r="C1" s="33"/>
      <c r="D1" s="33"/>
      <c r="E1" s="34"/>
    </row>
    <row r="2" spans="1:7" ht="20.5" x14ac:dyDescent="0.55000000000000004">
      <c r="A2" s="33" t="s">
        <v>2</v>
      </c>
      <c r="B2" s="34" t="s">
        <v>3</v>
      </c>
      <c r="C2" s="33"/>
      <c r="D2" s="33"/>
      <c r="E2" s="34"/>
    </row>
    <row r="4" spans="1:7" ht="20.5" x14ac:dyDescent="0.55000000000000004">
      <c r="B4" s="33" t="s">
        <v>4</v>
      </c>
    </row>
    <row r="5" spans="1:7" x14ac:dyDescent="0.45">
      <c r="C5" s="97">
        <v>2019</v>
      </c>
      <c r="D5" s="97">
        <v>2020</v>
      </c>
      <c r="E5" s="97">
        <v>2021</v>
      </c>
      <c r="F5" s="97">
        <v>2022</v>
      </c>
      <c r="G5" s="97" t="s">
        <v>115</v>
      </c>
    </row>
    <row r="6" spans="1:7" x14ac:dyDescent="0.45">
      <c r="B6" s="1" t="s">
        <v>33</v>
      </c>
      <c r="C6" s="96">
        <v>18</v>
      </c>
      <c r="D6" s="96">
        <v>19</v>
      </c>
      <c r="E6" s="96">
        <v>19</v>
      </c>
      <c r="F6" s="96">
        <v>16</v>
      </c>
      <c r="G6" s="96">
        <v>16</v>
      </c>
    </row>
    <row r="7" spans="1:7" x14ac:dyDescent="0.45">
      <c r="B7" s="1" t="s">
        <v>118</v>
      </c>
      <c r="C7" s="96">
        <v>12</v>
      </c>
      <c r="D7" s="96">
        <v>12</v>
      </c>
      <c r="E7" s="96">
        <v>12</v>
      </c>
      <c r="F7" s="96">
        <v>15</v>
      </c>
      <c r="G7" s="96">
        <v>15</v>
      </c>
    </row>
    <row r="8" spans="1:7" x14ac:dyDescent="0.45">
      <c r="B8" s="1" t="s">
        <v>34</v>
      </c>
      <c r="C8" s="96">
        <v>28</v>
      </c>
      <c r="D8" s="96">
        <v>34</v>
      </c>
      <c r="E8" s="96">
        <v>39</v>
      </c>
      <c r="F8" s="96">
        <v>42</v>
      </c>
      <c r="G8" s="96">
        <v>44</v>
      </c>
    </row>
    <row r="9" spans="1:7" x14ac:dyDescent="0.45">
      <c r="B9" s="1" t="s">
        <v>7</v>
      </c>
      <c r="C9" s="96">
        <v>58</v>
      </c>
      <c r="D9" s="96">
        <v>65</v>
      </c>
      <c r="E9" s="96">
        <v>70</v>
      </c>
      <c r="F9" s="96">
        <v>73</v>
      </c>
      <c r="G9" s="96">
        <v>75</v>
      </c>
    </row>
    <row r="10" spans="1:7" x14ac:dyDescent="0.45">
      <c r="B10" s="74" t="s">
        <v>55</v>
      </c>
      <c r="C10" s="96">
        <v>5</v>
      </c>
      <c r="D10" s="96">
        <v>11</v>
      </c>
      <c r="E10" s="96">
        <v>6</v>
      </c>
      <c r="F10" s="96">
        <v>6</v>
      </c>
      <c r="G10" s="96">
        <v>2</v>
      </c>
    </row>
    <row r="13" spans="1:7" ht="20.5" x14ac:dyDescent="0.55000000000000004">
      <c r="B13" s="33" t="s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1B05-93D4-4536-B7E6-A38439951008}">
  <dimension ref="A1:L11"/>
  <sheetViews>
    <sheetView zoomScaleNormal="100" workbookViewId="0">
      <selection activeCell="G15" sqref="G15"/>
    </sheetView>
  </sheetViews>
  <sheetFormatPr defaultColWidth="11.453125" defaultRowHeight="14.5" x14ac:dyDescent="0.4"/>
  <cols>
    <col min="1" max="1" width="11.453125" style="74"/>
    <col min="2" max="2" width="36.1796875" style="74" customWidth="1"/>
    <col min="3" max="16384" width="11.453125" style="74"/>
  </cols>
  <sheetData>
    <row r="1" spans="1:12" ht="20.5" x14ac:dyDescent="0.55000000000000004">
      <c r="A1" s="33" t="s">
        <v>0</v>
      </c>
      <c r="B1" s="34" t="s">
        <v>107</v>
      </c>
    </row>
    <row r="2" spans="1:12" ht="20.5" x14ac:dyDescent="0.55000000000000004">
      <c r="A2" s="33" t="s">
        <v>2</v>
      </c>
      <c r="B2" s="34" t="s">
        <v>3</v>
      </c>
    </row>
    <row r="3" spans="1:12" ht="20.5" x14ac:dyDescent="0.55000000000000004">
      <c r="A3" s="33"/>
      <c r="B3" s="33"/>
    </row>
    <row r="4" spans="1:12" ht="18" x14ac:dyDescent="0.5">
      <c r="B4" s="22" t="s">
        <v>4</v>
      </c>
    </row>
    <row r="5" spans="1:12" x14ac:dyDescent="0.4">
      <c r="C5" s="74">
        <v>2018</v>
      </c>
      <c r="D5" s="74">
        <v>2019</v>
      </c>
      <c r="E5" s="74">
        <v>2020</v>
      </c>
      <c r="F5" s="74">
        <v>2021</v>
      </c>
      <c r="G5" s="74">
        <v>2022</v>
      </c>
      <c r="I5" s="74" t="s">
        <v>77</v>
      </c>
      <c r="J5" s="74" t="s">
        <v>115</v>
      </c>
      <c r="K5" s="16"/>
      <c r="L5" s="16"/>
    </row>
    <row r="6" spans="1:12" x14ac:dyDescent="0.4">
      <c r="B6" s="74" t="s">
        <v>71</v>
      </c>
      <c r="C6" s="75">
        <v>106.27340887839181</v>
      </c>
      <c r="D6" s="75">
        <v>98.990750045509955</v>
      </c>
      <c r="E6" s="75">
        <v>103.9609613087314</v>
      </c>
      <c r="F6" s="75">
        <v>108.16615660655739</v>
      </c>
      <c r="G6" s="75">
        <v>98.367591110804426</v>
      </c>
      <c r="H6" s="75"/>
      <c r="I6" s="75">
        <v>93.45467040925314</v>
      </c>
      <c r="J6" s="75">
        <v>89.715682007934632</v>
      </c>
      <c r="K6" s="16"/>
      <c r="L6" s="16"/>
    </row>
    <row r="7" spans="1:12" x14ac:dyDescent="0.4">
      <c r="B7" s="74" t="s">
        <v>72</v>
      </c>
      <c r="C7" s="75">
        <v>84.978868415742255</v>
      </c>
      <c r="D7" s="75">
        <v>78.656723841544391</v>
      </c>
      <c r="E7" s="75">
        <v>79.020449239618912</v>
      </c>
      <c r="F7" s="75">
        <v>77.632806934253566</v>
      </c>
      <c r="G7" s="75">
        <v>75.883769475178624</v>
      </c>
      <c r="H7" s="75"/>
      <c r="I7" s="75">
        <v>71.679021700594447</v>
      </c>
      <c r="J7" s="75">
        <v>71.749112807583941</v>
      </c>
      <c r="K7" s="16"/>
      <c r="L7" s="16"/>
    </row>
    <row r="8" spans="1:12" x14ac:dyDescent="0.4">
      <c r="B8" s="74" t="s">
        <v>35</v>
      </c>
      <c r="C8" s="75">
        <v>20.03750579509197</v>
      </c>
      <c r="D8" s="75">
        <v>20.541339665188119</v>
      </c>
      <c r="E8" s="75">
        <v>23.990266880129131</v>
      </c>
      <c r="F8" s="75">
        <v>28.228191358749608</v>
      </c>
      <c r="G8" s="75">
        <v>22.856940361891439</v>
      </c>
      <c r="H8" s="75"/>
      <c r="I8" s="75">
        <v>23.300760265163419</v>
      </c>
      <c r="J8" s="75">
        <v>20.026118955169601</v>
      </c>
      <c r="K8" s="16"/>
      <c r="L8" s="16"/>
    </row>
    <row r="11" spans="1:12" ht="18" x14ac:dyDescent="0.5">
      <c r="B11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92E8-F6CE-41E3-8B90-7A41CC628775}">
  <dimension ref="A1:J10"/>
  <sheetViews>
    <sheetView zoomScaleNormal="100" workbookViewId="0">
      <selection activeCell="B1" sqref="B1:B2"/>
    </sheetView>
  </sheetViews>
  <sheetFormatPr defaultColWidth="11.453125" defaultRowHeight="14.5" x14ac:dyDescent="0.4"/>
  <cols>
    <col min="1" max="1" width="11.453125" style="74"/>
    <col min="2" max="2" width="36.1796875" style="74" customWidth="1"/>
    <col min="3" max="16384" width="11.453125" style="74"/>
  </cols>
  <sheetData>
    <row r="1" spans="1:10" ht="20.5" x14ac:dyDescent="0.55000000000000004">
      <c r="A1" s="33" t="s">
        <v>0</v>
      </c>
      <c r="B1" s="34" t="s">
        <v>108</v>
      </c>
    </row>
    <row r="2" spans="1:10" ht="20.5" x14ac:dyDescent="0.55000000000000004">
      <c r="A2" s="33" t="s">
        <v>2</v>
      </c>
      <c r="B2" s="34" t="s">
        <v>3</v>
      </c>
    </row>
    <row r="4" spans="1:10" ht="18" x14ac:dyDescent="0.5">
      <c r="B4" s="22" t="s">
        <v>4</v>
      </c>
    </row>
    <row r="5" spans="1:10" x14ac:dyDescent="0.4">
      <c r="C5" s="74">
        <v>2018</v>
      </c>
      <c r="D5" s="74">
        <v>2019</v>
      </c>
      <c r="E5" s="74">
        <v>2020</v>
      </c>
      <c r="F5" s="74">
        <v>2021</v>
      </c>
      <c r="G5" s="74">
        <v>2022</v>
      </c>
      <c r="I5" s="74" t="s">
        <v>77</v>
      </c>
      <c r="J5" s="74" t="s">
        <v>115</v>
      </c>
    </row>
    <row r="6" spans="1:10" x14ac:dyDescent="0.4">
      <c r="B6" s="74" t="s">
        <v>73</v>
      </c>
      <c r="C6" s="78">
        <v>24.316357011507979</v>
      </c>
      <c r="D6" s="78">
        <v>24.056960305416009</v>
      </c>
      <c r="E6" s="78">
        <v>27.25907270934399</v>
      </c>
      <c r="F6" s="78">
        <v>35.914950812704816</v>
      </c>
      <c r="G6" s="78">
        <v>25.702557587061779</v>
      </c>
      <c r="H6" s="78"/>
      <c r="I6" s="78">
        <v>22.668315367730351</v>
      </c>
      <c r="J6" s="78">
        <v>22.341528184604229</v>
      </c>
    </row>
    <row r="7" spans="1:10" x14ac:dyDescent="0.4">
      <c r="B7" s="74" t="s">
        <v>11</v>
      </c>
      <c r="C7" s="78">
        <v>38.134016002795583</v>
      </c>
      <c r="D7" s="78">
        <v>40.21103889474724</v>
      </c>
      <c r="E7" s="78">
        <v>45.828354818964009</v>
      </c>
      <c r="F7" s="78">
        <v>59.72839746444857</v>
      </c>
      <c r="G7" s="78">
        <v>39.083920085779013</v>
      </c>
      <c r="H7" s="78"/>
      <c r="I7" s="78">
        <v>36.570620144760973</v>
      </c>
      <c r="J7" s="78">
        <v>33.720808042546572</v>
      </c>
    </row>
    <row r="8" spans="1:10" x14ac:dyDescent="0.4">
      <c r="C8" s="75"/>
      <c r="D8" s="75"/>
      <c r="E8" s="75"/>
    </row>
    <row r="10" spans="1:10" ht="18" x14ac:dyDescent="0.5">
      <c r="B10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A0BC-AE1B-4A8F-AB92-9D4E3CB63602}">
  <dimension ref="A1:E31"/>
  <sheetViews>
    <sheetView workbookViewId="0">
      <selection activeCell="B2" sqref="B2"/>
    </sheetView>
  </sheetViews>
  <sheetFormatPr defaultColWidth="11.453125" defaultRowHeight="12.5" x14ac:dyDescent="0.25"/>
  <cols>
    <col min="1" max="1" width="11.453125" style="2"/>
    <col min="2" max="2" width="39.1796875" style="2" customWidth="1"/>
    <col min="3" max="3" width="13.453125" style="2" bestFit="1" customWidth="1"/>
    <col min="4" max="4" width="13.453125" style="2" customWidth="1"/>
    <col min="5" max="5" width="11.81640625" style="2" bestFit="1" customWidth="1"/>
    <col min="6" max="16384" width="11.453125" style="2"/>
  </cols>
  <sheetData>
    <row r="1" spans="1:5" ht="20.5" x14ac:dyDescent="0.55000000000000004">
      <c r="A1" s="33" t="s">
        <v>0</v>
      </c>
      <c r="B1" s="36" t="s">
        <v>109</v>
      </c>
    </row>
    <row r="2" spans="1:5" ht="20.5" x14ac:dyDescent="0.55000000000000004">
      <c r="A2" s="33" t="s">
        <v>23</v>
      </c>
      <c r="B2" s="36" t="s">
        <v>3</v>
      </c>
    </row>
    <row r="5" spans="1:5" ht="15" customHeight="1" x14ac:dyDescent="0.35">
      <c r="B5" s="15"/>
      <c r="C5" s="37" t="s">
        <v>115</v>
      </c>
      <c r="D5" s="37" t="s">
        <v>77</v>
      </c>
      <c r="E5" s="37" t="s">
        <v>12</v>
      </c>
    </row>
    <row r="6" spans="1:5" ht="17.25" customHeight="1" x14ac:dyDescent="0.4">
      <c r="B6" s="38" t="s">
        <v>13</v>
      </c>
      <c r="C6" s="49">
        <v>4432.7960000000003</v>
      </c>
      <c r="D6" s="49">
        <v>4798.8519999999999</v>
      </c>
      <c r="E6" s="49">
        <v>-7.6279910278541614</v>
      </c>
    </row>
    <row r="7" spans="1:5" ht="14.5" x14ac:dyDescent="0.4">
      <c r="B7" s="38" t="s">
        <v>117</v>
      </c>
      <c r="C7" s="49">
        <v>3599.8710000000001</v>
      </c>
      <c r="D7" s="49">
        <v>3911.4879999999998</v>
      </c>
      <c r="E7" s="49">
        <v>-7.9667124122584543</v>
      </c>
    </row>
    <row r="8" spans="1:5" ht="14.5" x14ac:dyDescent="0.4">
      <c r="B8" s="39" t="s">
        <v>15</v>
      </c>
      <c r="C8" s="49">
        <v>3545.0790000000002</v>
      </c>
      <c r="D8" s="49">
        <v>3680.683</v>
      </c>
      <c r="E8" s="49">
        <v>-3.6842075234406231</v>
      </c>
    </row>
    <row r="9" spans="1:5" ht="14.5" x14ac:dyDescent="0.4">
      <c r="B9" s="39" t="s">
        <v>78</v>
      </c>
      <c r="C9" s="49">
        <v>1059</v>
      </c>
      <c r="D9" s="49">
        <v>993.78200000000004</v>
      </c>
      <c r="E9" s="49">
        <v>6.5626062858856384</v>
      </c>
    </row>
    <row r="10" spans="1:5" ht="14.5" x14ac:dyDescent="0.4">
      <c r="B10" s="40" t="s">
        <v>16</v>
      </c>
      <c r="C10" s="50">
        <v>887.71699999999998</v>
      </c>
      <c r="D10" s="50">
        <v>1118.1690000000001</v>
      </c>
      <c r="E10" s="50">
        <v>-20.609764713562971</v>
      </c>
    </row>
    <row r="11" spans="1:5" ht="14.5" x14ac:dyDescent="0.4">
      <c r="B11" s="39"/>
      <c r="C11" s="49"/>
      <c r="D11" s="49"/>
      <c r="E11" s="49"/>
    </row>
    <row r="12" spans="1:5" ht="14.5" x14ac:dyDescent="0.4">
      <c r="B12" s="39" t="s">
        <v>17</v>
      </c>
      <c r="C12" s="49">
        <v>216.16399999999999</v>
      </c>
      <c r="D12" s="49">
        <v>45.838000000000001</v>
      </c>
      <c r="E12" s="49">
        <v>371.58252977878618</v>
      </c>
    </row>
    <row r="13" spans="1:5" ht="14.5" x14ac:dyDescent="0.4">
      <c r="B13" s="39" t="s">
        <v>18</v>
      </c>
      <c r="C13" s="49">
        <v>1103.8810000000001</v>
      </c>
      <c r="D13" s="49">
        <v>1164.0070000000001</v>
      </c>
      <c r="E13" s="49">
        <v>-5.165432853926136</v>
      </c>
    </row>
    <row r="14" spans="1:5" ht="14.5" x14ac:dyDescent="0.4">
      <c r="B14" s="39" t="s">
        <v>19</v>
      </c>
      <c r="C14" s="49">
        <v>256.976</v>
      </c>
      <c r="D14" s="49">
        <v>279.34300000000002</v>
      </c>
      <c r="E14" s="49">
        <v>-8.0070021443172017</v>
      </c>
    </row>
    <row r="15" spans="1:5" ht="14" thickBot="1" x14ac:dyDescent="0.4">
      <c r="B15" s="42" t="s">
        <v>20</v>
      </c>
      <c r="C15" s="51">
        <v>846.90499999999997</v>
      </c>
      <c r="D15" s="51">
        <v>884.66399999999999</v>
      </c>
      <c r="E15" s="51">
        <v>-4.2681741316477213</v>
      </c>
    </row>
    <row r="21" spans="3:4" ht="14.5" x14ac:dyDescent="0.35">
      <c r="C21" s="48"/>
      <c r="D21" s="48"/>
    </row>
    <row r="22" spans="3:4" ht="14.5" x14ac:dyDescent="0.35">
      <c r="C22" s="48"/>
      <c r="D22" s="48"/>
    </row>
    <row r="23" spans="3:4" ht="14.5" x14ac:dyDescent="0.35">
      <c r="C23" s="48"/>
      <c r="D23" s="48"/>
    </row>
    <row r="24" spans="3:4" ht="14.5" x14ac:dyDescent="0.35">
      <c r="C24" s="48"/>
      <c r="D24" s="48"/>
    </row>
    <row r="25" spans="3:4" ht="14.5" x14ac:dyDescent="0.35">
      <c r="C25" s="48"/>
      <c r="D25" s="48"/>
    </row>
    <row r="26" spans="3:4" ht="14.5" x14ac:dyDescent="0.35">
      <c r="C26" s="48"/>
      <c r="D26" s="48"/>
    </row>
    <row r="27" spans="3:4" ht="14.5" x14ac:dyDescent="0.35">
      <c r="C27" s="48"/>
      <c r="D27" s="48"/>
    </row>
    <row r="28" spans="3:4" ht="14.5" x14ac:dyDescent="0.35">
      <c r="C28" s="48"/>
      <c r="D28" s="48"/>
    </row>
    <row r="29" spans="3:4" ht="14.5" x14ac:dyDescent="0.35">
      <c r="C29" s="48"/>
      <c r="D29" s="48"/>
    </row>
    <row r="30" spans="3:4" ht="14.5" x14ac:dyDescent="0.35">
      <c r="C30" s="48"/>
      <c r="D30" s="48"/>
    </row>
    <row r="31" spans="3:4" ht="14.5" x14ac:dyDescent="0.35">
      <c r="C31" s="48"/>
      <c r="D31" s="48"/>
    </row>
  </sheetData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FEA1-B6D8-4211-A6FA-67D7B5C8607E}">
  <dimension ref="A1:K16"/>
  <sheetViews>
    <sheetView zoomScale="85" zoomScaleNormal="85" workbookViewId="0">
      <selection activeCell="B7" sqref="B7"/>
    </sheetView>
  </sheetViews>
  <sheetFormatPr defaultColWidth="11.453125" defaultRowHeight="14.5" x14ac:dyDescent="0.4"/>
  <cols>
    <col min="1" max="1" width="11.453125" style="74"/>
    <col min="2" max="2" width="36" style="74" customWidth="1"/>
    <col min="3" max="4" width="11.453125" style="74"/>
    <col min="5" max="5" width="15.7265625" style="74" bestFit="1" customWidth="1"/>
    <col min="6" max="16384" width="11.453125" style="74"/>
  </cols>
  <sheetData>
    <row r="1" spans="1:11" ht="20.5" x14ac:dyDescent="0.55000000000000004">
      <c r="A1" s="33" t="s">
        <v>0</v>
      </c>
      <c r="B1" s="36" t="s">
        <v>110</v>
      </c>
    </row>
    <row r="2" spans="1:11" ht="20.5" x14ac:dyDescent="0.55000000000000004">
      <c r="A2" s="33" t="s">
        <v>2</v>
      </c>
      <c r="B2" s="36" t="s">
        <v>3</v>
      </c>
    </row>
    <row r="4" spans="1:11" x14ac:dyDescent="0.4">
      <c r="G4" s="88"/>
      <c r="H4" s="88"/>
    </row>
    <row r="5" spans="1:11" ht="18" x14ac:dyDescent="0.5">
      <c r="B5" s="22" t="s">
        <v>4</v>
      </c>
      <c r="G5" s="88"/>
      <c r="H5" s="88"/>
    </row>
    <row r="6" spans="1:11" x14ac:dyDescent="0.4">
      <c r="G6" s="88"/>
      <c r="H6" s="88"/>
    </row>
    <row r="7" spans="1:11" x14ac:dyDescent="0.4">
      <c r="B7" s="74" t="s">
        <v>22</v>
      </c>
      <c r="G7" s="88"/>
      <c r="H7" s="88"/>
    </row>
    <row r="8" spans="1:11" x14ac:dyDescent="0.4">
      <c r="G8" s="88"/>
      <c r="H8" s="88"/>
    </row>
    <row r="9" spans="1:11" x14ac:dyDescent="0.4">
      <c r="C9" s="74" t="s">
        <v>77</v>
      </c>
      <c r="D9" s="74" t="s">
        <v>115</v>
      </c>
      <c r="E9" s="92" t="s">
        <v>80</v>
      </c>
    </row>
    <row r="10" spans="1:11" ht="16.5" x14ac:dyDescent="0.45">
      <c r="B10" s="74" t="s">
        <v>36</v>
      </c>
      <c r="C10" s="76">
        <v>81.508827527917092</v>
      </c>
      <c r="D10" s="76">
        <v>81.209940633406092</v>
      </c>
      <c r="E10" s="76">
        <v>-7.9667124122584543</v>
      </c>
      <c r="G10" s="78"/>
      <c r="H10" s="78"/>
      <c r="I10" s="78"/>
      <c r="J10" s="78"/>
      <c r="K10" s="78"/>
    </row>
    <row r="11" spans="1:11" ht="16.5" x14ac:dyDescent="0.45">
      <c r="B11" s="74" t="s">
        <v>37</v>
      </c>
      <c r="C11" s="76">
        <v>16.707475037779869</v>
      </c>
      <c r="D11" s="76">
        <v>16.83485998453347</v>
      </c>
      <c r="E11" s="76">
        <v>-6.9237072615859718</v>
      </c>
      <c r="G11" s="78"/>
      <c r="H11" s="78"/>
      <c r="I11" s="78"/>
      <c r="J11" s="78"/>
      <c r="K11" s="78"/>
    </row>
    <row r="12" spans="1:11" ht="16.5" x14ac:dyDescent="0.45">
      <c r="B12" s="74" t="s">
        <v>38</v>
      </c>
      <c r="C12" s="76">
        <v>1.783697434303037</v>
      </c>
      <c r="D12" s="76">
        <v>1.9551993820604421</v>
      </c>
      <c r="E12" s="76">
        <v>1.253548605675433</v>
      </c>
      <c r="J12" s="78"/>
      <c r="K12" s="78"/>
    </row>
    <row r="16" spans="1:11" ht="18" x14ac:dyDescent="0.5">
      <c r="B16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BDF0-B64D-455C-9D9C-383366D5276F}">
  <dimension ref="A1:F15"/>
  <sheetViews>
    <sheetView workbookViewId="0">
      <selection activeCell="J14" sqref="J14"/>
    </sheetView>
  </sheetViews>
  <sheetFormatPr defaultColWidth="11.453125" defaultRowHeight="12.5" x14ac:dyDescent="0.25"/>
  <cols>
    <col min="1" max="1" width="17.81640625" style="2" bestFit="1" customWidth="1"/>
    <col min="2" max="16384" width="11.453125" style="2"/>
  </cols>
  <sheetData>
    <row r="1" spans="1:6" ht="20.5" x14ac:dyDescent="0.55000000000000004">
      <c r="A1" s="33" t="s">
        <v>0</v>
      </c>
      <c r="B1" s="36" t="s">
        <v>74</v>
      </c>
      <c r="C1" s="32"/>
    </row>
    <row r="2" spans="1:6" ht="20.5" x14ac:dyDescent="0.55000000000000004">
      <c r="A2" s="33" t="s">
        <v>23</v>
      </c>
      <c r="B2" s="36" t="s">
        <v>3</v>
      </c>
      <c r="C2" s="32"/>
    </row>
    <row r="4" spans="1:6" ht="16.5" x14ac:dyDescent="0.45">
      <c r="A4" s="1" t="s">
        <v>4</v>
      </c>
      <c r="B4" s="45"/>
      <c r="C4" s="45"/>
    </row>
    <row r="5" spans="1:6" ht="14.5" x14ac:dyDescent="0.4">
      <c r="A5" s="45"/>
      <c r="B5" s="93" t="s">
        <v>115</v>
      </c>
      <c r="C5" s="45"/>
    </row>
    <row r="6" spans="1:6" ht="14.5" x14ac:dyDescent="0.4">
      <c r="A6" s="43" t="s">
        <v>39</v>
      </c>
      <c r="B6" s="47">
        <v>0.71770794009007544</v>
      </c>
      <c r="C6" s="45"/>
      <c r="F6" s="44"/>
    </row>
    <row r="7" spans="1:6" ht="14.5" x14ac:dyDescent="0.4">
      <c r="A7" s="43" t="s">
        <v>41</v>
      </c>
      <c r="B7" s="47">
        <v>0.13312615924292839</v>
      </c>
      <c r="C7" s="45"/>
    </row>
    <row r="8" spans="1:6" ht="14.5" x14ac:dyDescent="0.4">
      <c r="A8" s="43" t="s">
        <v>44</v>
      </c>
      <c r="B8" s="47">
        <v>5.1451288115601922E-2</v>
      </c>
      <c r="C8" s="45"/>
    </row>
    <row r="9" spans="1:6" ht="14.5" x14ac:dyDescent="0.4">
      <c r="A9" s="43" t="s">
        <v>40</v>
      </c>
      <c r="B9" s="47">
        <v>3.5907675580597202E-2</v>
      </c>
      <c r="C9" s="45"/>
    </row>
    <row r="10" spans="1:6" ht="14.5" x14ac:dyDescent="0.4">
      <c r="A10" s="43" t="s">
        <v>42</v>
      </c>
      <c r="B10" s="47">
        <v>3.4782357478920771E-2</v>
      </c>
      <c r="C10" s="45"/>
    </row>
    <row r="11" spans="1:6" ht="14.5" x14ac:dyDescent="0.4">
      <c r="A11" s="43" t="s">
        <v>43</v>
      </c>
      <c r="B11" s="47">
        <v>2.7024579491876241E-2</v>
      </c>
      <c r="C11" s="45"/>
    </row>
    <row r="15" spans="1:6" ht="15.5" x14ac:dyDescent="0.35">
      <c r="A15" s="3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AE08-EC8D-41AB-9520-B4659772F79B}">
  <dimension ref="A1:K13"/>
  <sheetViews>
    <sheetView zoomScaleNormal="100" workbookViewId="0">
      <selection activeCell="B2" sqref="B2"/>
    </sheetView>
  </sheetViews>
  <sheetFormatPr defaultColWidth="11.453125" defaultRowHeight="12.5" x14ac:dyDescent="0.25"/>
  <cols>
    <col min="1" max="1" width="11.453125" style="2"/>
    <col min="2" max="2" width="36.1796875" style="2" customWidth="1"/>
    <col min="3" max="16384" width="11.453125" style="2"/>
  </cols>
  <sheetData>
    <row r="1" spans="1:11" ht="20.5" x14ac:dyDescent="0.55000000000000004">
      <c r="A1" s="33" t="s">
        <v>0</v>
      </c>
      <c r="B1" s="36" t="s">
        <v>111</v>
      </c>
      <c r="C1" s="36"/>
      <c r="D1" s="36"/>
    </row>
    <row r="2" spans="1:11" ht="20.5" x14ac:dyDescent="0.55000000000000004">
      <c r="A2" s="33" t="s">
        <v>2</v>
      </c>
      <c r="B2" s="36" t="s">
        <v>3</v>
      </c>
      <c r="C2" s="36"/>
      <c r="D2" s="36"/>
    </row>
    <row r="3" spans="1:11" ht="13.5" customHeight="1" x14ac:dyDescent="0.3">
      <c r="B3" s="3"/>
      <c r="C3" s="3"/>
      <c r="D3" s="3"/>
      <c r="E3" s="3"/>
      <c r="F3" s="3"/>
      <c r="G3" s="3"/>
      <c r="H3" s="3"/>
      <c r="I3" s="3"/>
    </row>
    <row r="4" spans="1:11" ht="13.5" customHeight="1" x14ac:dyDescent="0.3">
      <c r="B4" s="3"/>
      <c r="C4" s="3"/>
      <c r="D4" s="3"/>
      <c r="E4" s="3"/>
      <c r="F4" s="3"/>
      <c r="G4" s="3"/>
      <c r="H4" s="3"/>
      <c r="I4" s="3"/>
    </row>
    <row r="5" spans="1:11" ht="13.5" customHeight="1" x14ac:dyDescent="0.35">
      <c r="B5" s="31" t="s">
        <v>4</v>
      </c>
      <c r="C5" s="3"/>
      <c r="D5" s="3"/>
      <c r="E5" s="3"/>
      <c r="F5" s="3"/>
      <c r="G5" s="3"/>
      <c r="H5" s="3"/>
      <c r="I5" s="3"/>
    </row>
    <row r="6" spans="1:11" ht="14.5" x14ac:dyDescent="0.4">
      <c r="B6" s="3"/>
      <c r="C6" s="3">
        <v>2018</v>
      </c>
      <c r="D6" s="3">
        <v>2019</v>
      </c>
      <c r="E6" s="3">
        <v>2020</v>
      </c>
      <c r="F6" s="3">
        <v>2021</v>
      </c>
      <c r="G6" s="3">
        <v>2022</v>
      </c>
      <c r="H6" s="3"/>
      <c r="I6" s="3" t="s">
        <v>77</v>
      </c>
      <c r="J6" s="3" t="s">
        <v>115</v>
      </c>
      <c r="K6" s="45"/>
    </row>
    <row r="7" spans="1:11" ht="14.5" x14ac:dyDescent="0.4">
      <c r="B7" s="3" t="s">
        <v>71</v>
      </c>
      <c r="C7" s="5">
        <v>126.895289862716</v>
      </c>
      <c r="D7" s="5">
        <v>126.8985731652531</v>
      </c>
      <c r="E7" s="5">
        <v>127.00796596863751</v>
      </c>
      <c r="F7" s="5">
        <v>132.97447743574489</v>
      </c>
      <c r="G7" s="5">
        <v>125.4349405729611</v>
      </c>
      <c r="H7" s="5"/>
      <c r="I7" s="5">
        <v>109.68367405332801</v>
      </c>
      <c r="J7" s="5">
        <v>117.597751960327</v>
      </c>
      <c r="K7" s="45"/>
    </row>
    <row r="8" spans="1:11" ht="14.5" x14ac:dyDescent="0.4">
      <c r="B8" s="3" t="s">
        <v>72</v>
      </c>
      <c r="C8" s="5">
        <v>92.455166970330154</v>
      </c>
      <c r="D8" s="5">
        <v>87.766455336486231</v>
      </c>
      <c r="E8" s="5">
        <v>73.229497049724628</v>
      </c>
      <c r="F8" s="5">
        <v>79.939479133496022</v>
      </c>
      <c r="G8" s="5">
        <v>93.12389994468893</v>
      </c>
      <c r="H8" s="5"/>
      <c r="I8" s="5">
        <v>78.359292684815202</v>
      </c>
      <c r="J8" s="5">
        <v>89.712555003889165</v>
      </c>
      <c r="K8" s="45"/>
    </row>
    <row r="9" spans="1:11" ht="14.5" x14ac:dyDescent="0.4">
      <c r="B9" s="3" t="s">
        <v>10</v>
      </c>
      <c r="C9" s="5">
        <v>27.140584122267651</v>
      </c>
      <c r="D9" s="5">
        <v>30.83731901209579</v>
      </c>
      <c r="E9" s="5">
        <v>42.342595213431373</v>
      </c>
      <c r="F9" s="5">
        <v>39.883592193754751</v>
      </c>
      <c r="G9" s="5">
        <v>25.759202723485149</v>
      </c>
      <c r="H9" s="5"/>
      <c r="I9" s="5">
        <v>33.808994764205089</v>
      </c>
      <c r="J9" s="5">
        <v>23.712355458840118</v>
      </c>
      <c r="K9" s="45"/>
    </row>
    <row r="10" spans="1:11" ht="13" x14ac:dyDescent="0.3">
      <c r="B10" s="3"/>
      <c r="C10" s="3"/>
      <c r="D10" s="3"/>
      <c r="E10" s="3"/>
      <c r="F10" s="3"/>
      <c r="G10" s="3"/>
      <c r="H10" s="3"/>
      <c r="I10" s="3"/>
    </row>
    <row r="11" spans="1:11" ht="13" x14ac:dyDescent="0.3">
      <c r="B11" s="3"/>
      <c r="C11" s="3"/>
      <c r="D11" s="3"/>
      <c r="E11" s="3"/>
      <c r="F11" s="3"/>
      <c r="G11" s="3"/>
      <c r="H11" s="3"/>
      <c r="I11" s="3"/>
    </row>
    <row r="12" spans="1:11" ht="13" x14ac:dyDescent="0.3">
      <c r="B12" s="3"/>
      <c r="C12" s="3"/>
      <c r="D12" s="3"/>
      <c r="E12" s="3"/>
      <c r="F12" s="3"/>
      <c r="G12" s="3"/>
      <c r="H12" s="3"/>
      <c r="I12" s="3"/>
    </row>
    <row r="13" spans="1:11" ht="15.5" x14ac:dyDescent="0.35">
      <c r="B13" s="23" t="s">
        <v>8</v>
      </c>
      <c r="C13" s="3"/>
      <c r="D13" s="3"/>
      <c r="E13" s="3"/>
      <c r="F13" s="3"/>
      <c r="G13" s="3"/>
      <c r="H13" s="3"/>
      <c r="I1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BCE2-7216-480F-91D3-123973014C5C}">
  <dimension ref="A1:J11"/>
  <sheetViews>
    <sheetView zoomScaleNormal="100" workbookViewId="0">
      <selection activeCell="I17" sqref="I17"/>
    </sheetView>
  </sheetViews>
  <sheetFormatPr defaultColWidth="11.453125" defaultRowHeight="12.5" x14ac:dyDescent="0.25"/>
  <cols>
    <col min="1" max="1" width="11.453125" style="2"/>
    <col min="2" max="2" width="36.1796875" style="2" customWidth="1"/>
    <col min="3" max="16384" width="11.453125" style="2"/>
  </cols>
  <sheetData>
    <row r="1" spans="1:10" ht="20.5" x14ac:dyDescent="0.55000000000000004">
      <c r="A1" s="33" t="s">
        <v>0</v>
      </c>
      <c r="B1" s="36" t="s">
        <v>112</v>
      </c>
      <c r="C1" s="36"/>
      <c r="D1" s="36"/>
    </row>
    <row r="2" spans="1:10" ht="20.5" x14ac:dyDescent="0.55000000000000004">
      <c r="A2" s="33" t="s">
        <v>2</v>
      </c>
      <c r="B2" s="36" t="s">
        <v>3</v>
      </c>
      <c r="C2" s="36"/>
      <c r="D2" s="36"/>
    </row>
    <row r="3" spans="1:10" ht="13" x14ac:dyDescent="0.3">
      <c r="B3" s="3"/>
      <c r="C3" s="3"/>
      <c r="D3" s="3"/>
      <c r="E3" s="3"/>
      <c r="F3" s="3"/>
    </row>
    <row r="4" spans="1:10" ht="13" x14ac:dyDescent="0.3">
      <c r="B4" s="3"/>
      <c r="C4" s="3"/>
      <c r="D4" s="3"/>
      <c r="E4" s="3"/>
      <c r="F4" s="3"/>
    </row>
    <row r="5" spans="1:10" ht="15.5" x14ac:dyDescent="0.35">
      <c r="B5" s="31" t="s">
        <v>4</v>
      </c>
      <c r="C5" s="3"/>
      <c r="D5" s="3"/>
      <c r="E5" s="3"/>
      <c r="F5" s="3"/>
    </row>
    <row r="6" spans="1:10" ht="13" x14ac:dyDescent="0.3">
      <c r="B6" s="3"/>
      <c r="C6" s="3">
        <v>2018</v>
      </c>
      <c r="D6" s="3">
        <v>2019</v>
      </c>
      <c r="E6" s="3">
        <v>2020</v>
      </c>
      <c r="F6" s="3">
        <v>2021</v>
      </c>
      <c r="G6" s="3">
        <v>2022</v>
      </c>
      <c r="H6" s="3"/>
      <c r="I6" s="3" t="s">
        <v>77</v>
      </c>
      <c r="J6" s="3" t="s">
        <v>115</v>
      </c>
    </row>
    <row r="7" spans="1:10" ht="13" x14ac:dyDescent="0.3">
      <c r="B7" s="3" t="s">
        <v>73</v>
      </c>
      <c r="C7" s="5">
        <v>42.220254398146842</v>
      </c>
      <c r="D7" s="5">
        <v>47.233956794047373</v>
      </c>
      <c r="E7" s="5">
        <v>54.604260825056407</v>
      </c>
      <c r="F7" s="5">
        <v>56.640071499070203</v>
      </c>
      <c r="G7" s="5">
        <v>35.802390095924999</v>
      </c>
      <c r="H7" s="5"/>
      <c r="I7" s="5">
        <v>37.082947617877451</v>
      </c>
      <c r="J7" s="5">
        <v>36.652264441693177</v>
      </c>
    </row>
    <row r="8" spans="1:10" ht="13" x14ac:dyDescent="0.3">
      <c r="B8" s="3" t="s">
        <v>45</v>
      </c>
      <c r="C8" s="5">
        <v>76.610861980268083</v>
      </c>
      <c r="D8" s="5">
        <v>90.853536049459365</v>
      </c>
      <c r="E8" s="5">
        <v>124.2384268805279</v>
      </c>
      <c r="F8" s="5">
        <v>122.6646996112881</v>
      </c>
      <c r="G8" s="5">
        <v>70.055647857020119</v>
      </c>
      <c r="H8" s="5"/>
      <c r="I8" s="5">
        <v>81.563430128385477</v>
      </c>
      <c r="J8" s="5">
        <v>68.904458770699335</v>
      </c>
    </row>
    <row r="9" spans="1:10" ht="13" x14ac:dyDescent="0.3">
      <c r="B9" s="3"/>
      <c r="C9" s="4"/>
      <c r="D9" s="4"/>
      <c r="E9" s="4"/>
      <c r="F9" s="3"/>
      <c r="J9" s="5"/>
    </row>
    <row r="10" spans="1:10" ht="13" x14ac:dyDescent="0.3">
      <c r="B10" s="3"/>
      <c r="C10" s="3"/>
      <c r="D10" s="3"/>
      <c r="E10" s="3"/>
      <c r="F10" s="3"/>
    </row>
    <row r="11" spans="1:10" ht="15.5" x14ac:dyDescent="0.35">
      <c r="B11" s="3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42EE-2DBB-42F2-A360-DB061D71C28D}">
  <dimension ref="A1:E31"/>
  <sheetViews>
    <sheetView zoomScale="85" zoomScaleNormal="85" workbookViewId="0">
      <selection activeCell="B2" sqref="B2"/>
    </sheetView>
  </sheetViews>
  <sheetFormatPr defaultColWidth="11.453125" defaultRowHeight="12.5" x14ac:dyDescent="0.25"/>
  <cols>
    <col min="1" max="1" width="11.453125" style="2"/>
    <col min="2" max="2" width="39.26953125" style="2" customWidth="1"/>
    <col min="3" max="4" width="14.81640625" style="2" customWidth="1"/>
    <col min="5" max="16382" width="11.453125" style="2"/>
    <col min="16383" max="16383" width="11.453125" style="2" bestFit="1"/>
    <col min="16384" max="16384" width="11.453125" style="2"/>
  </cols>
  <sheetData>
    <row r="1" spans="1:5" ht="20.5" x14ac:dyDescent="0.55000000000000004">
      <c r="A1" s="33" t="s">
        <v>0</v>
      </c>
      <c r="B1" s="36" t="s">
        <v>113</v>
      </c>
      <c r="C1" s="36"/>
      <c r="D1" s="36"/>
      <c r="E1" s="36"/>
    </row>
    <row r="2" spans="1:5" ht="20.5" x14ac:dyDescent="0.55000000000000004">
      <c r="A2" s="33" t="s">
        <v>23</v>
      </c>
      <c r="B2" s="36" t="s">
        <v>3</v>
      </c>
      <c r="C2" s="36"/>
      <c r="D2" s="36"/>
      <c r="E2" s="36"/>
    </row>
    <row r="3" spans="1:5" x14ac:dyDescent="0.25">
      <c r="A3" s="12"/>
    </row>
    <row r="4" spans="1:5" x14ac:dyDescent="0.25">
      <c r="A4" s="12"/>
      <c r="B4" s="12"/>
      <c r="C4" s="12"/>
      <c r="D4" s="12"/>
    </row>
    <row r="5" spans="1:5" x14ac:dyDescent="0.25">
      <c r="A5" s="12"/>
      <c r="B5" s="12"/>
      <c r="C5" s="12"/>
      <c r="D5" s="12"/>
    </row>
    <row r="6" spans="1:5" ht="13.5" x14ac:dyDescent="0.35">
      <c r="A6" s="12"/>
      <c r="B6" s="15"/>
      <c r="C6" s="37" t="s">
        <v>115</v>
      </c>
      <c r="D6" s="37" t="s">
        <v>77</v>
      </c>
      <c r="E6" s="37" t="s">
        <v>12</v>
      </c>
    </row>
    <row r="7" spans="1:5" ht="17.25" customHeight="1" x14ac:dyDescent="0.4">
      <c r="A7" s="12"/>
      <c r="B7" s="38" t="s">
        <v>13</v>
      </c>
      <c r="C7" s="55">
        <v>900.69500000000005</v>
      </c>
      <c r="D7" s="55">
        <v>814.58500000000004</v>
      </c>
      <c r="E7" s="70">
        <v>10.571026964650709</v>
      </c>
    </row>
    <row r="8" spans="1:5" ht="14.5" x14ac:dyDescent="0.4">
      <c r="A8" s="12"/>
      <c r="B8" s="38" t="s">
        <v>117</v>
      </c>
      <c r="C8" s="55">
        <v>679.57</v>
      </c>
      <c r="D8" s="55">
        <v>600.346</v>
      </c>
      <c r="E8" s="56">
        <v>13.196390081719541</v>
      </c>
    </row>
    <row r="9" spans="1:5" ht="14.5" x14ac:dyDescent="0.4">
      <c r="A9" s="12"/>
      <c r="B9" s="39" t="s">
        <v>15</v>
      </c>
      <c r="C9" s="55">
        <v>687.11900000000003</v>
      </c>
      <c r="D9" s="55">
        <v>581.94899999999996</v>
      </c>
      <c r="E9" s="56">
        <v>18.072030366922188</v>
      </c>
    </row>
    <row r="10" spans="1:5" ht="14.5" x14ac:dyDescent="0.4">
      <c r="A10" s="12"/>
      <c r="B10" s="39" t="s">
        <v>78</v>
      </c>
      <c r="C10" s="55">
        <v>428.73700000000002</v>
      </c>
      <c r="D10" s="55">
        <v>377.95499999999998</v>
      </c>
      <c r="E10" s="56">
        <v>13.43599105713643</v>
      </c>
    </row>
    <row r="11" spans="1:5" ht="14.5" x14ac:dyDescent="0.4">
      <c r="A11" s="12"/>
      <c r="B11" s="40" t="s">
        <v>16</v>
      </c>
      <c r="C11" s="57">
        <v>213.57599999999999</v>
      </c>
      <c r="D11" s="57">
        <v>232.636</v>
      </c>
      <c r="E11" s="70">
        <v>-8.1930569645282745</v>
      </c>
    </row>
    <row r="12" spans="1:5" ht="14.5" x14ac:dyDescent="0.4">
      <c r="A12" s="12"/>
      <c r="B12" s="39"/>
      <c r="C12" s="55"/>
      <c r="D12" s="55"/>
      <c r="E12" s="56"/>
    </row>
    <row r="13" spans="1:5" ht="14.5" x14ac:dyDescent="0.4">
      <c r="A13" s="12"/>
      <c r="B13" s="39" t="s">
        <v>17</v>
      </c>
      <c r="C13" s="55">
        <v>67.147999999999996</v>
      </c>
      <c r="D13" s="55">
        <v>42.767000000000003</v>
      </c>
      <c r="E13" s="56">
        <v>57.00890873804569</v>
      </c>
    </row>
    <row r="14" spans="1:5" ht="14.5" x14ac:dyDescent="0.4">
      <c r="A14" s="12"/>
      <c r="B14" s="39" t="s">
        <v>18</v>
      </c>
      <c r="C14" s="55">
        <v>280.72399999999999</v>
      </c>
      <c r="D14" s="55">
        <v>275.40300000000002</v>
      </c>
      <c r="E14" s="56">
        <v>1.932077718833854</v>
      </c>
    </row>
    <row r="15" spans="1:5" ht="14.5" x14ac:dyDescent="0.4">
      <c r="A15" s="12"/>
      <c r="B15" s="41"/>
      <c r="C15" s="55"/>
      <c r="D15" s="55"/>
      <c r="E15" s="56"/>
    </row>
    <row r="16" spans="1:5" ht="14.5" x14ac:dyDescent="0.4">
      <c r="A16" s="12"/>
      <c r="B16" s="39" t="s">
        <v>19</v>
      </c>
      <c r="C16" s="55">
        <v>70.119</v>
      </c>
      <c r="D16" s="55">
        <v>62.984000000000002</v>
      </c>
      <c r="E16" s="56">
        <v>11.328273847326299</v>
      </c>
    </row>
    <row r="17" spans="1:5" ht="15" thickBot="1" x14ac:dyDescent="0.45">
      <c r="A17" s="12"/>
      <c r="B17" s="42" t="s">
        <v>20</v>
      </c>
      <c r="C17" s="58">
        <v>210.60499999999999</v>
      </c>
      <c r="D17" s="58">
        <v>212.41900000000001</v>
      </c>
      <c r="E17" s="71">
        <v>-0.85397257307491325</v>
      </c>
    </row>
    <row r="23" spans="1:5" x14ac:dyDescent="0.25">
      <c r="C23" s="54"/>
      <c r="D23" s="54"/>
    </row>
    <row r="24" spans="1:5" x14ac:dyDescent="0.25">
      <c r="C24" s="54"/>
      <c r="D24" s="54"/>
    </row>
    <row r="25" spans="1:5" x14ac:dyDescent="0.25">
      <c r="C25" s="54"/>
      <c r="D25" s="54"/>
    </row>
    <row r="26" spans="1:5" x14ac:dyDescent="0.25">
      <c r="C26" s="54"/>
      <c r="D26" s="54"/>
    </row>
    <row r="27" spans="1:5" x14ac:dyDescent="0.25">
      <c r="C27" s="54"/>
      <c r="D27" s="54"/>
    </row>
    <row r="28" spans="1:5" x14ac:dyDescent="0.25">
      <c r="C28" s="54"/>
      <c r="D28" s="54"/>
    </row>
    <row r="29" spans="1:5" x14ac:dyDescent="0.25">
      <c r="C29" s="54"/>
      <c r="D29" s="54"/>
    </row>
    <row r="30" spans="1:5" x14ac:dyDescent="0.25">
      <c r="C30" s="54"/>
      <c r="D30" s="54"/>
    </row>
    <row r="31" spans="1:5" x14ac:dyDescent="0.25">
      <c r="C31" s="54"/>
      <c r="D31" s="54"/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1360-31E9-4E57-9C95-E51F03D5EBF7}">
  <dimension ref="A1:I12"/>
  <sheetViews>
    <sheetView zoomScale="70" zoomScaleNormal="70" workbookViewId="0">
      <selection activeCell="J21" sqref="J21"/>
    </sheetView>
  </sheetViews>
  <sheetFormatPr defaultColWidth="11.453125" defaultRowHeight="14.5" x14ac:dyDescent="0.4"/>
  <cols>
    <col min="1" max="1" width="11.453125" style="74"/>
    <col min="2" max="2" width="81.1796875" style="74" customWidth="1"/>
    <col min="3" max="16384" width="11.453125" style="74"/>
  </cols>
  <sheetData>
    <row r="1" spans="1:9" ht="20.5" x14ac:dyDescent="0.55000000000000004">
      <c r="A1" s="33" t="s">
        <v>0</v>
      </c>
      <c r="B1" s="34" t="s">
        <v>9</v>
      </c>
    </row>
    <row r="2" spans="1:9" ht="20.5" x14ac:dyDescent="0.55000000000000004">
      <c r="A2" s="33" t="s">
        <v>2</v>
      </c>
      <c r="B2" s="34" t="s">
        <v>3</v>
      </c>
    </row>
    <row r="5" spans="1:9" ht="18" x14ac:dyDescent="0.5">
      <c r="B5" s="22" t="s">
        <v>4</v>
      </c>
    </row>
    <row r="6" spans="1:9" ht="16.5" x14ac:dyDescent="0.45">
      <c r="B6" s="1"/>
      <c r="C6" s="1"/>
      <c r="D6" s="1"/>
      <c r="E6" s="1"/>
      <c r="F6" s="1"/>
      <c r="G6" s="1"/>
      <c r="H6" s="1"/>
    </row>
    <row r="7" spans="1:9" ht="16.5" x14ac:dyDescent="0.45">
      <c r="B7" s="1"/>
      <c r="C7" s="1">
        <v>2018</v>
      </c>
      <c r="D7" s="1">
        <v>2019</v>
      </c>
      <c r="E7" s="1">
        <v>2020</v>
      </c>
      <c r="F7" s="1">
        <v>2021</v>
      </c>
      <c r="G7" s="1">
        <v>2022</v>
      </c>
      <c r="H7" s="107" t="s">
        <v>115</v>
      </c>
      <c r="I7" s="95"/>
    </row>
    <row r="8" spans="1:9" ht="16.5" x14ac:dyDescent="0.45">
      <c r="B8" s="1" t="s">
        <v>5</v>
      </c>
      <c r="C8" s="76">
        <v>42.308035372420669</v>
      </c>
      <c r="D8" s="76">
        <v>42.163129205226099</v>
      </c>
      <c r="E8" s="76">
        <v>47.327520751316882</v>
      </c>
      <c r="F8" s="76">
        <v>52.451231775693998</v>
      </c>
      <c r="G8" s="76">
        <v>43.855011520332731</v>
      </c>
      <c r="H8" s="76">
        <v>38.350227967393607</v>
      </c>
      <c r="I8" s="75"/>
    </row>
    <row r="9" spans="1:9" ht="16.5" x14ac:dyDescent="0.45">
      <c r="B9" s="1" t="s">
        <v>76</v>
      </c>
      <c r="C9" s="76">
        <v>39.981691736421837</v>
      </c>
      <c r="D9" s="76">
        <v>38.354735755282917</v>
      </c>
      <c r="E9" s="76">
        <v>34.637242290725659</v>
      </c>
      <c r="F9" s="76">
        <v>31.322210739584911</v>
      </c>
      <c r="G9" s="76">
        <v>38.688504725643163</v>
      </c>
      <c r="H9" s="76">
        <v>40.163200176336019</v>
      </c>
      <c r="I9" s="75"/>
    </row>
    <row r="10" spans="1:9" ht="16.5" x14ac:dyDescent="0.45">
      <c r="B10" s="1" t="s">
        <v>6</v>
      </c>
      <c r="C10" s="76">
        <v>17.710272891157491</v>
      </c>
      <c r="D10" s="76">
        <v>19.482135039490991</v>
      </c>
      <c r="E10" s="76">
        <v>18.035236957957459</v>
      </c>
      <c r="F10" s="76">
        <v>16.226557484721081</v>
      </c>
      <c r="G10" s="76">
        <v>17.456483754024109</v>
      </c>
      <c r="H10" s="76">
        <v>21.48657185627038</v>
      </c>
      <c r="I10" s="75"/>
    </row>
    <row r="11" spans="1:9" ht="16.5" x14ac:dyDescent="0.45">
      <c r="B11" s="1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</row>
    <row r="12" spans="1:9" ht="18" x14ac:dyDescent="0.5">
      <c r="B12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57CF-1020-4337-9C01-D8EA85533AA9}">
  <dimension ref="A1:I44"/>
  <sheetViews>
    <sheetView zoomScale="85" zoomScaleNormal="85" workbookViewId="0">
      <selection activeCell="E27" sqref="E27"/>
    </sheetView>
  </sheetViews>
  <sheetFormatPr defaultColWidth="11.453125" defaultRowHeight="14.5" x14ac:dyDescent="0.4"/>
  <cols>
    <col min="1" max="1" width="11.453125" style="89"/>
    <col min="2" max="2" width="77.26953125" style="89" bestFit="1" customWidth="1"/>
    <col min="3" max="4" width="11.453125" style="89"/>
    <col min="5" max="5" width="43.54296875" style="89" bestFit="1" customWidth="1"/>
    <col min="6" max="16384" width="11.453125" style="89"/>
  </cols>
  <sheetData>
    <row r="1" spans="1:9" ht="20.5" x14ac:dyDescent="0.55000000000000004">
      <c r="A1" s="33" t="s">
        <v>0</v>
      </c>
      <c r="B1" s="36" t="s">
        <v>114</v>
      </c>
      <c r="C1" s="33"/>
    </row>
    <row r="2" spans="1:9" ht="20.5" x14ac:dyDescent="0.55000000000000004">
      <c r="A2" s="33" t="s">
        <v>23</v>
      </c>
      <c r="B2" s="36" t="s">
        <v>3</v>
      </c>
      <c r="C2" s="33"/>
    </row>
    <row r="3" spans="1:9" x14ac:dyDescent="0.4">
      <c r="F3" s="79"/>
      <c r="G3" s="79">
        <v>2020</v>
      </c>
      <c r="H3" s="79">
        <v>2021</v>
      </c>
      <c r="I3" s="79"/>
    </row>
    <row r="4" spans="1:9" ht="18" x14ac:dyDescent="0.5">
      <c r="B4" s="22" t="s">
        <v>4</v>
      </c>
      <c r="F4" s="79" t="s">
        <v>51</v>
      </c>
      <c r="G4" s="79">
        <v>1692</v>
      </c>
      <c r="H4" s="79">
        <v>1888</v>
      </c>
      <c r="I4" s="79"/>
    </row>
    <row r="5" spans="1:9" x14ac:dyDescent="0.4">
      <c r="F5" s="79" t="s">
        <v>52</v>
      </c>
      <c r="G5" s="82">
        <f>+$G$4*C8</f>
        <v>124699.74674220616</v>
      </c>
      <c r="H5" s="82">
        <f>+$H$4*D8</f>
        <v>142448.68240636401</v>
      </c>
      <c r="I5" s="79"/>
    </row>
    <row r="6" spans="1:9" x14ac:dyDescent="0.4">
      <c r="F6" s="79" t="s">
        <v>53</v>
      </c>
      <c r="G6" s="82">
        <f t="shared" ref="G6:G7" si="0">+$G$4*C9</f>
        <v>27397.569559959979</v>
      </c>
      <c r="H6" s="82">
        <f t="shared" ref="H6:H7" si="1">+$H$4*D9</f>
        <v>29984.717135101233</v>
      </c>
      <c r="I6" s="79"/>
    </row>
    <row r="7" spans="1:9" x14ac:dyDescent="0.4">
      <c r="C7" s="89" t="s">
        <v>77</v>
      </c>
      <c r="D7" s="89" t="s">
        <v>115</v>
      </c>
      <c r="E7" s="89" t="s">
        <v>80</v>
      </c>
      <c r="F7" s="79" t="s">
        <v>54</v>
      </c>
      <c r="G7" s="82">
        <f t="shared" si="0"/>
        <v>17102.683697833876</v>
      </c>
      <c r="H7" s="82">
        <f t="shared" si="1"/>
        <v>16366.600458534798</v>
      </c>
      <c r="I7" s="79"/>
    </row>
    <row r="8" spans="1:9" x14ac:dyDescent="0.4">
      <c r="B8" s="89" t="s">
        <v>36</v>
      </c>
      <c r="C8" s="90">
        <v>73.699613913833431</v>
      </c>
      <c r="D8" s="90">
        <v>75.449513986421607</v>
      </c>
      <c r="E8" s="90">
        <v>13.196390081719541</v>
      </c>
    </row>
    <row r="9" spans="1:9" x14ac:dyDescent="0.4">
      <c r="B9" s="89" t="s">
        <v>38</v>
      </c>
      <c r="C9" s="90">
        <v>16.19241699761228</v>
      </c>
      <c r="D9" s="90">
        <v>15.881735770710399</v>
      </c>
      <c r="E9" s="90">
        <v>8.4495189573998672</v>
      </c>
    </row>
    <row r="10" spans="1:9" x14ac:dyDescent="0.4">
      <c r="B10" s="89" t="s">
        <v>37</v>
      </c>
      <c r="C10" s="90">
        <v>10.107969088554301</v>
      </c>
      <c r="D10" s="90">
        <v>8.6687502428680077</v>
      </c>
      <c r="E10" s="90">
        <v>-5.1725813111807426</v>
      </c>
    </row>
    <row r="11" spans="1:9" x14ac:dyDescent="0.4">
      <c r="E11" s="90"/>
    </row>
    <row r="12" spans="1:9" x14ac:dyDescent="0.4">
      <c r="C12" s="91"/>
      <c r="D12" s="91"/>
    </row>
    <row r="13" spans="1:9" x14ac:dyDescent="0.4">
      <c r="C13" s="91"/>
      <c r="D13" s="91"/>
    </row>
    <row r="14" spans="1:9" ht="18" x14ac:dyDescent="0.5">
      <c r="B14" s="22" t="s">
        <v>8</v>
      </c>
      <c r="C14" s="91"/>
      <c r="D14" s="91"/>
    </row>
    <row r="15" spans="1:9" x14ac:dyDescent="0.4">
      <c r="C15" s="91"/>
      <c r="D15" s="91"/>
    </row>
    <row r="16" spans="1:9" x14ac:dyDescent="0.4">
      <c r="C16" s="91"/>
      <c r="D16" s="91"/>
    </row>
    <row r="17" spans="3:4" x14ac:dyDescent="0.4">
      <c r="C17" s="91"/>
      <c r="D17" s="91"/>
    </row>
    <row r="43" spans="4:5" ht="16.5" x14ac:dyDescent="0.45">
      <c r="D43" s="1"/>
      <c r="E43" s="16"/>
    </row>
    <row r="44" spans="4:5" ht="16.5" x14ac:dyDescent="0.45">
      <c r="D44" s="1"/>
      <c r="E44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0513-4E99-443F-AE8F-F2F2F25C6B5E}">
  <dimension ref="A1:O17"/>
  <sheetViews>
    <sheetView zoomScale="80" zoomScaleNormal="80" workbookViewId="0">
      <selection activeCell="N46" sqref="N46"/>
    </sheetView>
  </sheetViews>
  <sheetFormatPr defaultColWidth="11.453125" defaultRowHeight="12.5" x14ac:dyDescent="0.25"/>
  <cols>
    <col min="1" max="1" width="19.1796875" style="2" customWidth="1"/>
    <col min="2" max="8" width="11.54296875" style="2" bestFit="1" customWidth="1"/>
    <col min="9" max="12" width="12.453125" style="2" bestFit="1" customWidth="1"/>
    <col min="13" max="14" width="11.453125" style="2"/>
    <col min="15" max="15" width="12.7265625" style="2" bestFit="1" customWidth="1"/>
    <col min="16" max="16384" width="11.453125" style="2"/>
  </cols>
  <sheetData>
    <row r="1" spans="1:15" ht="20.5" x14ac:dyDescent="0.55000000000000004">
      <c r="A1" s="33" t="s">
        <v>21</v>
      </c>
      <c r="B1" s="36" t="s">
        <v>75</v>
      </c>
    </row>
    <row r="2" spans="1:15" ht="20.5" x14ac:dyDescent="0.55000000000000004">
      <c r="A2" s="33" t="s">
        <v>2</v>
      </c>
      <c r="B2" s="36" t="s">
        <v>3</v>
      </c>
    </row>
    <row r="3" spans="1:15" ht="17.5" x14ac:dyDescent="0.35">
      <c r="A3" s="32"/>
    </row>
    <row r="4" spans="1:15" ht="15.5" x14ac:dyDescent="0.35">
      <c r="A4" s="31" t="s">
        <v>4</v>
      </c>
    </row>
    <row r="6" spans="1:15" ht="14.5" x14ac:dyDescent="0.4">
      <c r="A6" s="46"/>
      <c r="B6" s="30">
        <v>2010</v>
      </c>
      <c r="C6" s="30">
        <v>2011</v>
      </c>
      <c r="D6" s="30">
        <v>2012</v>
      </c>
      <c r="E6" s="30">
        <v>2013</v>
      </c>
      <c r="F6" s="30">
        <v>2014</v>
      </c>
      <c r="G6" s="30">
        <v>2015</v>
      </c>
      <c r="H6" s="30">
        <v>2016</v>
      </c>
      <c r="I6" s="30">
        <v>2017</v>
      </c>
      <c r="J6" s="30">
        <v>2018</v>
      </c>
      <c r="K6" s="30">
        <v>2019</v>
      </c>
      <c r="L6" s="30">
        <v>2020</v>
      </c>
      <c r="M6" s="30">
        <v>2021</v>
      </c>
      <c r="N6" s="30">
        <v>2022</v>
      </c>
      <c r="O6" s="98" t="s">
        <v>115</v>
      </c>
    </row>
    <row r="7" spans="1:15" ht="13.5" x14ac:dyDescent="0.35">
      <c r="A7" s="24" t="s">
        <v>39</v>
      </c>
      <c r="B7" s="25">
        <v>58.07848074394704</v>
      </c>
      <c r="C7" s="25">
        <v>51.013036096405685</v>
      </c>
      <c r="D7" s="25">
        <v>49.493144111411667</v>
      </c>
      <c r="E7" s="25">
        <v>56.689616366028929</v>
      </c>
      <c r="F7" s="25">
        <v>48.837139312604613</v>
      </c>
      <c r="G7" s="25">
        <v>48.589854681079728</v>
      </c>
      <c r="H7" s="25">
        <v>49.846649632709358</v>
      </c>
      <c r="I7" s="25">
        <v>53.854423722018353</v>
      </c>
      <c r="J7" s="25">
        <v>51.995534887784686</v>
      </c>
      <c r="K7" s="25">
        <v>55.155992593388333</v>
      </c>
      <c r="L7" s="25">
        <v>55.677925826329556</v>
      </c>
      <c r="M7" s="25">
        <v>60.501743452322273</v>
      </c>
      <c r="N7" s="25">
        <v>59.38848622226535</v>
      </c>
      <c r="O7" s="99">
        <v>63.698542941994127</v>
      </c>
    </row>
    <row r="8" spans="1:15" ht="13.5" x14ac:dyDescent="0.35">
      <c r="A8" s="17" t="s">
        <v>40</v>
      </c>
      <c r="B8" s="19">
        <v>3.5958264002204725</v>
      </c>
      <c r="C8" s="19">
        <v>3.8133301369084411</v>
      </c>
      <c r="D8" s="19">
        <v>3.919085354339876</v>
      </c>
      <c r="E8" s="19">
        <v>4.9124660243486851</v>
      </c>
      <c r="F8" s="19">
        <v>4.9517726442904157</v>
      </c>
      <c r="G8" s="19">
        <v>5.4826811173743248</v>
      </c>
      <c r="H8" s="19">
        <v>5.3372270300478757</v>
      </c>
      <c r="I8" s="19">
        <v>4.338299270191297</v>
      </c>
      <c r="J8" s="19">
        <v>4.7199680446495602</v>
      </c>
      <c r="K8" s="19">
        <v>4.5054051314325418</v>
      </c>
      <c r="L8" s="19">
        <v>4.3641593858818997</v>
      </c>
      <c r="M8" s="19">
        <v>4.4718348935808665</v>
      </c>
      <c r="N8" s="19">
        <v>4.8669306352351329</v>
      </c>
      <c r="O8" s="99">
        <v>4.6739467639031318</v>
      </c>
    </row>
    <row r="9" spans="1:15" ht="13.5" x14ac:dyDescent="0.35">
      <c r="A9" s="17" t="s">
        <v>41</v>
      </c>
      <c r="B9" s="19">
        <v>20.396784168895042</v>
      </c>
      <c r="C9" s="19">
        <v>25.299433727072724</v>
      </c>
      <c r="D9" s="19">
        <v>30.982839845819448</v>
      </c>
      <c r="E9" s="19">
        <v>26.326930366242991</v>
      </c>
      <c r="F9" s="19">
        <v>34.39746857870378</v>
      </c>
      <c r="G9" s="19">
        <v>35.354536429362092</v>
      </c>
      <c r="H9" s="19">
        <v>34.341467214437913</v>
      </c>
      <c r="I9" s="19">
        <v>30.79462936950063</v>
      </c>
      <c r="J9" s="19">
        <v>33.70261309713328</v>
      </c>
      <c r="K9" s="19">
        <v>31.735118853802174</v>
      </c>
      <c r="L9" s="19">
        <v>32.473134098155008</v>
      </c>
      <c r="M9" s="19">
        <v>27.208058844728505</v>
      </c>
      <c r="N9" s="19">
        <v>27.145203699873331</v>
      </c>
      <c r="O9" s="99">
        <v>23.465098011705308</v>
      </c>
    </row>
    <row r="10" spans="1:15" ht="13.5" x14ac:dyDescent="0.35">
      <c r="A10" s="17" t="s">
        <v>42</v>
      </c>
      <c r="B10" s="19">
        <v>17.519107989329463</v>
      </c>
      <c r="C10" s="19">
        <v>19.346162989724192</v>
      </c>
      <c r="D10" s="19">
        <v>15.109964994067274</v>
      </c>
      <c r="E10" s="19">
        <v>11.546508237466314</v>
      </c>
      <c r="F10" s="19">
        <v>9.5257990500028527</v>
      </c>
      <c r="G10" s="19">
        <v>8.5996569368713658</v>
      </c>
      <c r="H10" s="19">
        <v>8.6143121131086122</v>
      </c>
      <c r="I10" s="19">
        <v>9.4398522645383771</v>
      </c>
      <c r="J10" s="19">
        <v>8.2430354958853762</v>
      </c>
      <c r="K10" s="19">
        <v>6.7692569455118399</v>
      </c>
      <c r="L10" s="19">
        <v>5.4937406422840738</v>
      </c>
      <c r="M10" s="19">
        <v>5.9392732552185805</v>
      </c>
      <c r="N10" s="19">
        <v>6.4916932960599141</v>
      </c>
      <c r="O10" s="99">
        <v>6.1627636809217847</v>
      </c>
    </row>
    <row r="11" spans="1:15" ht="13.5" x14ac:dyDescent="0.35">
      <c r="A11" s="21" t="s">
        <v>43</v>
      </c>
      <c r="B11" s="20">
        <v>0.40980069760798971</v>
      </c>
      <c r="C11" s="20">
        <v>0.52803704988893252</v>
      </c>
      <c r="D11" s="20">
        <v>0.49496569436174231</v>
      </c>
      <c r="E11" s="20">
        <v>0.52447900591307928</v>
      </c>
      <c r="F11" s="20">
        <v>2.2878204143983383</v>
      </c>
      <c r="G11" s="20">
        <v>1.9732708353124888</v>
      </c>
      <c r="H11" s="20">
        <v>1.8603440096962318</v>
      </c>
      <c r="I11" s="20">
        <v>1.3654595971271639</v>
      </c>
      <c r="J11" s="20">
        <v>1.3388484745470992</v>
      </c>
      <c r="K11" s="20">
        <v>1.834226475865107</v>
      </c>
      <c r="L11" s="20">
        <v>1.9842486698053465</v>
      </c>
      <c r="M11" s="20">
        <v>1.8790895541497636</v>
      </c>
      <c r="N11" s="20">
        <v>2.1017982244440687</v>
      </c>
      <c r="O11" s="100">
        <v>1.9996486014756409</v>
      </c>
    </row>
    <row r="12" spans="1:15" ht="13.5" x14ac:dyDescent="0.35">
      <c r="A12" s="18" t="s">
        <v>46</v>
      </c>
      <c r="B12" s="19">
        <v>500.32540499999999</v>
      </c>
      <c r="C12" s="19">
        <v>484.73322100000013</v>
      </c>
      <c r="D12" s="19">
        <v>550.57553099999996</v>
      </c>
      <c r="E12" s="19">
        <v>633.42935799999998</v>
      </c>
      <c r="F12" s="19">
        <v>813.54138999999998</v>
      </c>
      <c r="G12" s="19">
        <v>872.08905600000003</v>
      </c>
      <c r="H12" s="19">
        <v>926.67172900000003</v>
      </c>
      <c r="I12" s="19">
        <v>1162.1670120000001</v>
      </c>
      <c r="J12" s="19">
        <v>1141.4351429999999</v>
      </c>
      <c r="K12" s="19">
        <v>1354.355873</v>
      </c>
      <c r="L12" s="19">
        <v>1475.0173930000001</v>
      </c>
      <c r="M12" s="19">
        <v>1762.3811450000001</v>
      </c>
      <c r="N12" s="19">
        <v>1604.4369819999999</v>
      </c>
      <c r="O12" s="99">
        <v>1799.705907</v>
      </c>
    </row>
    <row r="14" spans="1:15" x14ac:dyDescent="0.25">
      <c r="M14" s="60"/>
      <c r="N14" s="60"/>
    </row>
    <row r="15" spans="1:15" x14ac:dyDescent="0.25">
      <c r="O15" s="101"/>
    </row>
    <row r="17" spans="1:1" ht="15.5" x14ac:dyDescent="0.35">
      <c r="A17" s="3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87C1-E234-4CC9-899B-303332F1B6FE}">
  <dimension ref="A1:J20"/>
  <sheetViews>
    <sheetView zoomScale="50" zoomScaleNormal="85" workbookViewId="0">
      <selection activeCell="L15" sqref="L15"/>
    </sheetView>
  </sheetViews>
  <sheetFormatPr defaultColWidth="11.453125" defaultRowHeight="12.5" x14ac:dyDescent="0.25"/>
  <cols>
    <col min="1" max="1" width="14.453125" style="2" customWidth="1"/>
    <col min="2" max="2" width="34.54296875" style="2" customWidth="1"/>
    <col min="3" max="16384" width="11.453125" style="2"/>
  </cols>
  <sheetData>
    <row r="1" spans="1:10" ht="20.5" x14ac:dyDescent="0.55000000000000004">
      <c r="A1" s="33" t="s">
        <v>0</v>
      </c>
      <c r="B1" s="36" t="s">
        <v>48</v>
      </c>
    </row>
    <row r="2" spans="1:10" ht="20.5" x14ac:dyDescent="0.55000000000000004">
      <c r="A2" s="33" t="s">
        <v>23</v>
      </c>
      <c r="B2" s="36" t="s">
        <v>3</v>
      </c>
    </row>
    <row r="5" spans="1:10" ht="15.5" x14ac:dyDescent="0.35">
      <c r="B5" s="31" t="s">
        <v>4</v>
      </c>
    </row>
    <row r="6" spans="1:10" ht="14.5" x14ac:dyDescent="0.4">
      <c r="B6" s="46"/>
      <c r="C6" s="30">
        <v>2016</v>
      </c>
      <c r="D6" s="30">
        <v>2017</v>
      </c>
      <c r="E6" s="30">
        <v>2018</v>
      </c>
      <c r="F6" s="30">
        <v>2019</v>
      </c>
      <c r="G6" s="30">
        <v>2020</v>
      </c>
      <c r="H6" s="30">
        <v>2021</v>
      </c>
      <c r="I6" s="30">
        <v>2022</v>
      </c>
      <c r="J6" s="30" t="s">
        <v>115</v>
      </c>
    </row>
    <row r="7" spans="1:10" ht="13.5" x14ac:dyDescent="0.35">
      <c r="B7" s="24" t="s">
        <v>24</v>
      </c>
      <c r="C7" s="52">
        <v>24.937709228334569</v>
      </c>
      <c r="D7" s="52">
        <v>15.284435218823051</v>
      </c>
      <c r="E7" s="52">
        <v>17.601523194534941</v>
      </c>
      <c r="F7" s="52">
        <v>20.533205068882801</v>
      </c>
      <c r="G7" s="52">
        <v>21.684184873596969</v>
      </c>
      <c r="H7" s="52">
        <v>24.748036045388421</v>
      </c>
      <c r="I7" s="52">
        <v>31.004261120024719</v>
      </c>
      <c r="J7" s="52">
        <v>27.23228682037276</v>
      </c>
    </row>
    <row r="8" spans="1:10" ht="13.5" x14ac:dyDescent="0.35">
      <c r="B8" s="24" t="s">
        <v>25</v>
      </c>
      <c r="C8" s="52">
        <v>50.441729057176389</v>
      </c>
      <c r="D8" s="52">
        <v>51.956930524475602</v>
      </c>
      <c r="E8" s="52">
        <v>54.535315912539559</v>
      </c>
      <c r="F8" s="52">
        <v>50.806971243507562</v>
      </c>
      <c r="G8" s="52">
        <v>49.694160347783757</v>
      </c>
      <c r="H8" s="52">
        <v>46.22077490471392</v>
      </c>
      <c r="I8" s="52">
        <v>35.881318880805793</v>
      </c>
      <c r="J8" s="52">
        <v>43.931019746438977</v>
      </c>
    </row>
    <row r="9" spans="1:10" ht="13.5" x14ac:dyDescent="0.35">
      <c r="B9" s="24" t="s">
        <v>47</v>
      </c>
      <c r="C9" s="52">
        <v>1.8456408277390901</v>
      </c>
      <c r="D9" s="52">
        <v>1.774975882455996</v>
      </c>
      <c r="E9" s="52">
        <v>2.0451414372691321</v>
      </c>
      <c r="F9" s="52">
        <v>2.142344949811319</v>
      </c>
      <c r="G9" s="53">
        <v>2.3460204674051748</v>
      </c>
      <c r="H9" s="53">
        <v>3.004042277482688</v>
      </c>
      <c r="I9" s="53">
        <v>4.69508563175639</v>
      </c>
      <c r="J9" s="52">
        <v>3.7453330046268949</v>
      </c>
    </row>
    <row r="10" spans="1:10" ht="13.5" x14ac:dyDescent="0.35">
      <c r="B10" s="24" t="s">
        <v>26</v>
      </c>
      <c r="C10" s="53">
        <v>-0.13183277634216081</v>
      </c>
      <c r="D10" s="53">
        <v>-0.1096180010112229</v>
      </c>
      <c r="E10" s="53">
        <v>-0.52349131584897246</v>
      </c>
      <c r="F10" s="53">
        <v>0.50577025935188891</v>
      </c>
      <c r="G10" s="52">
        <v>1.096681020951737</v>
      </c>
      <c r="H10" s="52">
        <v>0.2158710610812434</v>
      </c>
      <c r="I10" s="52">
        <v>-0.17325430420191601</v>
      </c>
      <c r="J10" s="52">
        <v>-3.085674836888172E-2</v>
      </c>
    </row>
    <row r="11" spans="1:10" ht="13.5" x14ac:dyDescent="0.35">
      <c r="B11" s="24" t="s">
        <v>27</v>
      </c>
      <c r="C11" s="53">
        <v>18.493932795162721</v>
      </c>
      <c r="D11" s="53">
        <v>26.73232925158284</v>
      </c>
      <c r="E11" s="53">
        <v>21.610698728467799</v>
      </c>
      <c r="F11" s="53">
        <v>21.19534917291762</v>
      </c>
      <c r="G11" s="52">
        <v>21.623324571708519</v>
      </c>
      <c r="H11" s="52">
        <v>22.726244547221679</v>
      </c>
      <c r="I11" s="52">
        <v>23.084435122747902</v>
      </c>
      <c r="J11" s="52">
        <v>22.107130496255142</v>
      </c>
    </row>
    <row r="12" spans="1:10" ht="13.5" x14ac:dyDescent="0.35">
      <c r="B12" s="24" t="s">
        <v>29</v>
      </c>
      <c r="C12" s="53">
        <v>2.0965196183662318</v>
      </c>
      <c r="D12" s="53">
        <v>1.989967124953989</v>
      </c>
      <c r="E12" s="53">
        <v>1.3849050226531749</v>
      </c>
      <c r="F12" s="53">
        <v>1.5554219754684071</v>
      </c>
      <c r="G12" s="53">
        <v>1.8175372823360229E-4</v>
      </c>
      <c r="H12" s="53">
        <v>4.2113343405197041E-6</v>
      </c>
      <c r="I12" s="53">
        <v>5.4469144827980388E-5</v>
      </c>
      <c r="J12" s="52">
        <v>0</v>
      </c>
    </row>
    <row r="13" spans="1:10" ht="13.5" x14ac:dyDescent="0.35">
      <c r="B13" s="27" t="s">
        <v>30</v>
      </c>
      <c r="C13" s="28">
        <v>2.316301249563161</v>
      </c>
      <c r="D13" s="28">
        <v>2.3708588860164981</v>
      </c>
      <c r="E13" s="28">
        <v>3.3458652335155459</v>
      </c>
      <c r="F13" s="28">
        <v>3.260937330060409</v>
      </c>
      <c r="G13" s="28">
        <v>3.5554469648256042</v>
      </c>
      <c r="H13" s="28">
        <v>3.0850269527777199</v>
      </c>
      <c r="I13" s="28">
        <v>5.5080990797222924</v>
      </c>
      <c r="J13" s="73">
        <v>3.0150866806751111</v>
      </c>
    </row>
    <row r="14" spans="1:10" ht="13.5" x14ac:dyDescent="0.35">
      <c r="B14" s="16" t="s">
        <v>31</v>
      </c>
      <c r="C14" s="29">
        <v>1496.5868539999999</v>
      </c>
      <c r="D14" s="29">
        <v>1599.336773</v>
      </c>
      <c r="E14" s="29">
        <v>1646.450235</v>
      </c>
      <c r="F14" s="29">
        <v>1932.754807</v>
      </c>
      <c r="G14" s="29">
        <v>2121.552079</v>
      </c>
      <c r="H14" s="29">
        <v>2374.5443110000001</v>
      </c>
      <c r="I14" s="29">
        <v>1701.8809510000001</v>
      </c>
      <c r="J14" s="29">
        <v>2345.7688779999999</v>
      </c>
    </row>
    <row r="20" spans="2:2" ht="15.5" x14ac:dyDescent="0.35">
      <c r="B20" s="31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1F6-3159-411C-8093-53ACE2090DED}">
  <dimension ref="A1:M12"/>
  <sheetViews>
    <sheetView zoomScale="70" zoomScaleNormal="70" workbookViewId="0">
      <selection activeCell="F42" sqref="F42"/>
    </sheetView>
  </sheetViews>
  <sheetFormatPr defaultColWidth="11.453125" defaultRowHeight="14.5" x14ac:dyDescent="0.4"/>
  <cols>
    <col min="1" max="1" width="11.453125" style="74"/>
    <col min="2" max="2" width="36.1796875" style="74" customWidth="1"/>
    <col min="3" max="16384" width="11.453125" style="74"/>
  </cols>
  <sheetData>
    <row r="1" spans="1:13" ht="20.5" x14ac:dyDescent="0.55000000000000004">
      <c r="A1" s="33" t="s">
        <v>0</v>
      </c>
      <c r="B1" s="34" t="s">
        <v>99</v>
      </c>
    </row>
    <row r="2" spans="1:13" ht="20.5" x14ac:dyDescent="0.55000000000000004">
      <c r="A2" s="33" t="s">
        <v>2</v>
      </c>
      <c r="B2" s="34" t="s">
        <v>3</v>
      </c>
    </row>
    <row r="4" spans="1:13" ht="18" x14ac:dyDescent="0.5">
      <c r="B4" s="22" t="s">
        <v>4</v>
      </c>
    </row>
    <row r="5" spans="1:13" x14ac:dyDescent="0.4">
      <c r="C5" s="74">
        <v>2016</v>
      </c>
      <c r="D5" s="74">
        <v>2017</v>
      </c>
      <c r="E5" s="74">
        <v>2018</v>
      </c>
      <c r="F5" s="74">
        <v>2019</v>
      </c>
      <c r="G5" s="74">
        <v>2020</v>
      </c>
      <c r="H5" s="74">
        <v>2021</v>
      </c>
      <c r="I5" s="74">
        <v>2022</v>
      </c>
      <c r="K5" s="102" t="s">
        <v>77</v>
      </c>
      <c r="L5" s="103" t="s">
        <v>115</v>
      </c>
    </row>
    <row r="6" spans="1:13" x14ac:dyDescent="0.4">
      <c r="B6" s="74" t="s">
        <v>71</v>
      </c>
      <c r="C6" s="75">
        <v>42.77210145444397</v>
      </c>
      <c r="D6" s="75">
        <v>47.229859854295391</v>
      </c>
      <c r="E6" s="75">
        <v>40.870098371488197</v>
      </c>
      <c r="F6" s="75">
        <v>42.237685642359693</v>
      </c>
      <c r="G6" s="75">
        <v>47.700424073974737</v>
      </c>
      <c r="H6" s="75">
        <v>49.233781623097393</v>
      </c>
      <c r="I6" s="75">
        <v>51.966613655455198</v>
      </c>
      <c r="J6" s="75"/>
      <c r="K6" s="75">
        <v>49.384561874321058</v>
      </c>
      <c r="L6" s="75">
        <v>45.902051380953083</v>
      </c>
      <c r="M6" s="75"/>
    </row>
    <row r="7" spans="1:13" x14ac:dyDescent="0.4">
      <c r="B7" s="74" t="s">
        <v>72</v>
      </c>
      <c r="C7" s="75">
        <v>34.975724876395184</v>
      </c>
      <c r="D7" s="75">
        <v>38.412946042044894</v>
      </c>
      <c r="E7" s="75">
        <v>33.998977808272727</v>
      </c>
      <c r="F7" s="75">
        <v>37.176975039788708</v>
      </c>
      <c r="G7" s="75">
        <v>36.886480426089562</v>
      </c>
      <c r="H7" s="75">
        <v>35.099105355507817</v>
      </c>
      <c r="I7" s="75">
        <v>42.701061328742909</v>
      </c>
      <c r="J7" s="75"/>
      <c r="K7" s="75">
        <v>38.146263605658042</v>
      </c>
      <c r="L7" s="75">
        <v>41.139787390807747</v>
      </c>
      <c r="M7" s="75"/>
    </row>
    <row r="8" spans="1:13" x14ac:dyDescent="0.4">
      <c r="B8" s="74" t="s">
        <v>10</v>
      </c>
      <c r="C8" s="75">
        <v>18.227714591841142</v>
      </c>
      <c r="D8" s="75">
        <v>18.668092260808667</v>
      </c>
      <c r="E8" s="75">
        <v>16.81209695352457</v>
      </c>
      <c r="F8" s="75">
        <v>11.981505439056679</v>
      </c>
      <c r="G8" s="75">
        <v>22.6705398491106</v>
      </c>
      <c r="H8" s="75">
        <v>28.70930446861809</v>
      </c>
      <c r="I8" s="75">
        <v>17.829817405736691</v>
      </c>
      <c r="J8" s="75"/>
      <c r="K8" s="75">
        <v>22.756703395007129</v>
      </c>
      <c r="L8" s="75">
        <v>10.37483913436037</v>
      </c>
      <c r="M8" s="75"/>
    </row>
    <row r="12" spans="1:13" ht="18" x14ac:dyDescent="0.5">
      <c r="B12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7D5E-7FB5-4985-8A93-BE00C48B8558}">
  <dimension ref="A1:L11"/>
  <sheetViews>
    <sheetView topLeftCell="A2" zoomScale="85" zoomScaleNormal="85" workbookViewId="0">
      <selection activeCell="E30" sqref="E30"/>
    </sheetView>
  </sheetViews>
  <sheetFormatPr defaultColWidth="11.453125" defaultRowHeight="14.5" x14ac:dyDescent="0.4"/>
  <cols>
    <col min="1" max="1" width="11.453125" style="74"/>
    <col min="2" max="2" width="36.1796875" style="74" customWidth="1"/>
    <col min="3" max="5" width="11.453125" style="74"/>
    <col min="6" max="6" width="15.453125" style="74" bestFit="1" customWidth="1"/>
    <col min="7" max="10" width="13.1796875" style="74" customWidth="1"/>
    <col min="11" max="16384" width="11.453125" style="74"/>
  </cols>
  <sheetData>
    <row r="1" spans="1:12" ht="20.5" x14ac:dyDescent="0.55000000000000004">
      <c r="A1" s="33" t="s">
        <v>0</v>
      </c>
      <c r="B1" s="34" t="s">
        <v>100</v>
      </c>
    </row>
    <row r="2" spans="1:12" ht="20.5" x14ac:dyDescent="0.55000000000000004">
      <c r="A2" s="33" t="s">
        <v>2</v>
      </c>
      <c r="B2" s="34" t="s">
        <v>3</v>
      </c>
    </row>
    <row r="4" spans="1:12" ht="18" x14ac:dyDescent="0.5">
      <c r="B4" s="22" t="s">
        <v>4</v>
      </c>
    </row>
    <row r="5" spans="1:12" x14ac:dyDescent="0.4">
      <c r="C5" s="74">
        <v>2017</v>
      </c>
      <c r="D5" s="74">
        <v>2018</v>
      </c>
      <c r="E5" s="74">
        <v>2019</v>
      </c>
      <c r="F5" s="74">
        <v>2020</v>
      </c>
      <c r="G5" s="74">
        <v>2021</v>
      </c>
      <c r="H5" s="74">
        <v>2022</v>
      </c>
      <c r="J5" s="102" t="s">
        <v>77</v>
      </c>
      <c r="K5" s="102" t="s">
        <v>115</v>
      </c>
      <c r="L5" s="16"/>
    </row>
    <row r="6" spans="1:12" ht="16.5" x14ac:dyDescent="0.45">
      <c r="B6" s="74" t="s">
        <v>73</v>
      </c>
      <c r="C6" s="75">
        <v>9.5102323822828065</v>
      </c>
      <c r="D6" s="77">
        <v>7.0303718663947956</v>
      </c>
      <c r="E6" s="77">
        <v>4.3643914388200384</v>
      </c>
      <c r="F6" s="77">
        <v>12.125047613586061</v>
      </c>
      <c r="G6" s="77">
        <v>16.466442856243809</v>
      </c>
      <c r="H6" s="77">
        <v>10.460146347506861</v>
      </c>
      <c r="I6" s="77"/>
      <c r="J6" s="77">
        <v>10.836825239309571</v>
      </c>
      <c r="K6" s="77">
        <v>4.834487193247905</v>
      </c>
      <c r="L6" s="29"/>
    </row>
    <row r="7" spans="1:12" ht="16.5" x14ac:dyDescent="0.45">
      <c r="B7" s="74" t="s">
        <v>11</v>
      </c>
      <c r="C7" s="75">
        <v>31.142226279438123</v>
      </c>
      <c r="D7" s="77">
        <v>26.1895207068352</v>
      </c>
      <c r="E7" s="77">
        <v>16.49970052091771</v>
      </c>
      <c r="F7" s="77">
        <v>47.596455922807628</v>
      </c>
      <c r="G7" s="77">
        <v>70.212273837802584</v>
      </c>
      <c r="H7" s="77">
        <v>33.381474247562721</v>
      </c>
      <c r="I7" s="77"/>
      <c r="J7" s="77">
        <v>37.930044067509961</v>
      </c>
      <c r="K7" s="77">
        <v>15.441449166001959</v>
      </c>
      <c r="L7" s="29"/>
    </row>
    <row r="11" spans="1:12" ht="18" x14ac:dyDescent="0.5">
      <c r="B11" s="22" t="s">
        <v>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0BE8-D85E-463C-80E3-EA29E12A06D3}">
  <dimension ref="A1:I32"/>
  <sheetViews>
    <sheetView workbookViewId="0">
      <selection activeCell="C26" sqref="C26"/>
    </sheetView>
  </sheetViews>
  <sheetFormatPr defaultColWidth="11.453125" defaultRowHeight="12.5" x14ac:dyDescent="0.25"/>
  <cols>
    <col min="1" max="1" width="11.453125" style="2"/>
    <col min="2" max="2" width="46" style="2" customWidth="1"/>
    <col min="3" max="4" width="11.453125" style="2"/>
    <col min="5" max="5" width="10.7265625" style="2" customWidth="1"/>
    <col min="6" max="16384" width="11.453125" style="2"/>
  </cols>
  <sheetData>
    <row r="1" spans="1:9" ht="20.5" x14ac:dyDescent="0.55000000000000004">
      <c r="A1" s="33" t="s">
        <v>0</v>
      </c>
      <c r="B1" s="36" t="s">
        <v>101</v>
      </c>
    </row>
    <row r="2" spans="1:9" ht="20.5" x14ac:dyDescent="0.55000000000000004">
      <c r="A2" s="33" t="s">
        <v>2</v>
      </c>
      <c r="B2" s="36" t="s">
        <v>3</v>
      </c>
    </row>
    <row r="4" spans="1:9" ht="13" thickBot="1" x14ac:dyDescent="0.3">
      <c r="B4" s="11"/>
      <c r="C4" s="11"/>
      <c r="D4" s="11"/>
      <c r="E4" s="11"/>
    </row>
    <row r="5" spans="1:9" ht="32.25" customHeight="1" x14ac:dyDescent="0.35">
      <c r="A5" s="12"/>
      <c r="B5" s="10"/>
      <c r="C5" s="72" t="s">
        <v>116</v>
      </c>
      <c r="D5" s="72" t="s">
        <v>79</v>
      </c>
      <c r="E5" s="69" t="s">
        <v>12</v>
      </c>
      <c r="I5" s="105"/>
    </row>
    <row r="6" spans="1:9" ht="13.5" x14ac:dyDescent="0.35">
      <c r="A6" s="12"/>
      <c r="B6" s="9" t="s">
        <v>13</v>
      </c>
      <c r="C6" s="65">
        <v>4562</v>
      </c>
      <c r="D6" s="65">
        <v>4793</v>
      </c>
      <c r="E6" s="65">
        <v>-5</v>
      </c>
    </row>
    <row r="7" spans="1:9" ht="13.5" x14ac:dyDescent="0.35">
      <c r="A7" s="12"/>
      <c r="B7" s="7" t="s">
        <v>14</v>
      </c>
      <c r="C7" s="61">
        <v>4378</v>
      </c>
      <c r="D7" s="61">
        <v>4483</v>
      </c>
      <c r="E7" s="66">
        <v>-2</v>
      </c>
    </row>
    <row r="8" spans="1:9" ht="13.5" x14ac:dyDescent="0.35">
      <c r="A8" s="12"/>
      <c r="B8" s="6" t="s">
        <v>15</v>
      </c>
      <c r="C8" s="61">
        <v>4089</v>
      </c>
      <c r="D8" s="61">
        <v>3703</v>
      </c>
      <c r="E8" s="66">
        <v>10</v>
      </c>
    </row>
    <row r="9" spans="1:9" ht="13.5" x14ac:dyDescent="0.35">
      <c r="A9" s="12"/>
      <c r="B9" s="7" t="s">
        <v>78</v>
      </c>
      <c r="C9" s="61">
        <v>2466</v>
      </c>
      <c r="D9" s="61">
        <v>2267</v>
      </c>
      <c r="E9" s="66">
        <v>9</v>
      </c>
    </row>
    <row r="10" spans="1:9" ht="13.5" x14ac:dyDescent="0.35">
      <c r="A10" s="12"/>
      <c r="B10" s="13" t="s">
        <v>16</v>
      </c>
      <c r="C10" s="62">
        <v>473</v>
      </c>
      <c r="D10" s="62">
        <v>1091</v>
      </c>
      <c r="E10" s="68">
        <v>-57</v>
      </c>
    </row>
    <row r="11" spans="1:9" ht="13.5" x14ac:dyDescent="0.35">
      <c r="A11" s="12"/>
      <c r="B11" s="6"/>
      <c r="C11" s="66"/>
      <c r="D11" s="66"/>
      <c r="E11" s="66"/>
    </row>
    <row r="12" spans="1:9" ht="13.5" x14ac:dyDescent="0.35">
      <c r="A12" s="12"/>
      <c r="B12" s="6" t="s">
        <v>17</v>
      </c>
      <c r="C12" s="61">
        <v>7</v>
      </c>
      <c r="D12" s="61">
        <v>-39</v>
      </c>
      <c r="E12" s="66">
        <v>-118</v>
      </c>
    </row>
    <row r="13" spans="1:9" ht="13.5" x14ac:dyDescent="0.35">
      <c r="A13" s="12"/>
      <c r="B13" s="13" t="s">
        <v>18</v>
      </c>
      <c r="C13" s="62">
        <v>480</v>
      </c>
      <c r="D13" s="62">
        <v>1052</v>
      </c>
      <c r="E13" s="68">
        <v>-54</v>
      </c>
    </row>
    <row r="14" spans="1:9" x14ac:dyDescent="0.25">
      <c r="A14" s="12"/>
      <c r="B14" s="8"/>
      <c r="C14" s="64"/>
      <c r="D14" s="64"/>
      <c r="E14" s="64"/>
    </row>
    <row r="15" spans="1:9" ht="13.5" x14ac:dyDescent="0.35">
      <c r="A15" s="12"/>
      <c r="B15" s="6" t="s">
        <v>19</v>
      </c>
      <c r="C15" s="61">
        <v>125</v>
      </c>
      <c r="D15" s="61">
        <v>245</v>
      </c>
      <c r="E15" s="66">
        <v>-49</v>
      </c>
    </row>
    <row r="16" spans="1:9" ht="14" thickBot="1" x14ac:dyDescent="0.4">
      <c r="A16" s="12"/>
      <c r="B16" s="14" t="s">
        <v>20</v>
      </c>
      <c r="C16" s="67">
        <v>356</v>
      </c>
      <c r="D16" s="67">
        <v>807</v>
      </c>
      <c r="E16" s="67">
        <v>-56</v>
      </c>
    </row>
    <row r="17" spans="1:3" x14ac:dyDescent="0.25">
      <c r="C17" s="63"/>
    </row>
    <row r="19" spans="1:3" ht="14.5" x14ac:dyDescent="0.35">
      <c r="A19"/>
    </row>
    <row r="20" spans="1:3" ht="14.5" x14ac:dyDescent="0.35">
      <c r="A20"/>
    </row>
    <row r="21" spans="1:3" ht="14.5" x14ac:dyDescent="0.35">
      <c r="A21"/>
    </row>
    <row r="22" spans="1:3" ht="14.5" x14ac:dyDescent="0.35">
      <c r="A22"/>
    </row>
    <row r="23" spans="1:3" ht="14.5" x14ac:dyDescent="0.35">
      <c r="A23"/>
      <c r="B23" s="54"/>
    </row>
    <row r="24" spans="1:3" ht="14.5" x14ac:dyDescent="0.35">
      <c r="A24"/>
      <c r="B24" s="54"/>
    </row>
    <row r="25" spans="1:3" ht="14.5" x14ac:dyDescent="0.35">
      <c r="A25"/>
      <c r="B25" s="54"/>
    </row>
    <row r="26" spans="1:3" ht="14.5" x14ac:dyDescent="0.35">
      <c r="A26"/>
      <c r="B26" s="54"/>
    </row>
    <row r="27" spans="1:3" ht="14.5" x14ac:dyDescent="0.35">
      <c r="A27"/>
      <c r="B27" s="54"/>
    </row>
    <row r="28" spans="1:3" ht="14.5" x14ac:dyDescent="0.35">
      <c r="A28"/>
      <c r="B28" s="54"/>
    </row>
    <row r="29" spans="1:3" ht="14.5" x14ac:dyDescent="0.35">
      <c r="A29"/>
      <c r="B29" s="54"/>
    </row>
    <row r="30" spans="1:3" ht="14.5" x14ac:dyDescent="0.35">
      <c r="A30"/>
      <c r="B30" s="54"/>
    </row>
    <row r="31" spans="1:3" ht="14.5" x14ac:dyDescent="0.35">
      <c r="A31"/>
      <c r="B31" s="54"/>
    </row>
    <row r="32" spans="1:3" ht="14.5" x14ac:dyDescent="0.35">
      <c r="A32"/>
    </row>
  </sheetData>
  <phoneticPr fontId="30" type="noConversion"/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7233-B963-4A18-9631-83C5C0989483}">
  <dimension ref="A1:Q14"/>
  <sheetViews>
    <sheetView topLeftCell="B1" zoomScale="80" zoomScaleNormal="80" workbookViewId="0">
      <selection activeCell="M14" sqref="M14"/>
    </sheetView>
  </sheetViews>
  <sheetFormatPr defaultColWidth="11.453125" defaultRowHeight="14.5" x14ac:dyDescent="0.4"/>
  <cols>
    <col min="1" max="1" width="9.81640625" style="74" customWidth="1"/>
    <col min="2" max="2" width="64.26953125" style="74" customWidth="1"/>
    <col min="3" max="14" width="13.81640625" style="74" bestFit="1" customWidth="1"/>
    <col min="15" max="16384" width="11.453125" style="74"/>
  </cols>
  <sheetData>
    <row r="1" spans="1:17" ht="20.5" x14ac:dyDescent="0.55000000000000004">
      <c r="A1" s="33" t="s">
        <v>0</v>
      </c>
      <c r="B1" s="34" t="s">
        <v>102</v>
      </c>
      <c r="C1" s="33"/>
    </row>
    <row r="2" spans="1:17" ht="20.5" x14ac:dyDescent="0.55000000000000004">
      <c r="A2" s="33" t="s">
        <v>2</v>
      </c>
      <c r="B2" s="34" t="s">
        <v>3</v>
      </c>
      <c r="C2" s="33"/>
    </row>
    <row r="3" spans="1:17" ht="20.5" x14ac:dyDescent="0.55000000000000004">
      <c r="A3" s="33"/>
      <c r="B3" s="33"/>
      <c r="C3" s="33"/>
    </row>
    <row r="4" spans="1:17" ht="20.5" x14ac:dyDescent="0.55000000000000004">
      <c r="A4" s="33"/>
      <c r="B4" s="22" t="s">
        <v>4</v>
      </c>
      <c r="C4" s="33"/>
    </row>
    <row r="6" spans="1:17" ht="16.5" x14ac:dyDescent="0.45">
      <c r="A6" s="1"/>
      <c r="B6" s="1" t="s">
        <v>70</v>
      </c>
      <c r="C6" s="1" t="s">
        <v>56</v>
      </c>
      <c r="D6" s="1" t="s">
        <v>57</v>
      </c>
      <c r="E6" s="1" t="s">
        <v>58</v>
      </c>
      <c r="F6" s="1" t="s">
        <v>59</v>
      </c>
      <c r="G6" s="1" t="s">
        <v>60</v>
      </c>
      <c r="H6" s="1" t="s">
        <v>61</v>
      </c>
      <c r="I6" s="1" t="s">
        <v>62</v>
      </c>
      <c r="J6" s="1" t="s">
        <v>63</v>
      </c>
      <c r="K6" s="1" t="s">
        <v>64</v>
      </c>
      <c r="L6" s="1" t="s">
        <v>65</v>
      </c>
      <c r="M6" s="1" t="s">
        <v>66</v>
      </c>
      <c r="N6" s="1" t="s">
        <v>67</v>
      </c>
      <c r="O6" s="1" t="s">
        <v>77</v>
      </c>
      <c r="P6" s="95" t="s">
        <v>94</v>
      </c>
      <c r="Q6" s="95" t="s">
        <v>115</v>
      </c>
    </row>
    <row r="7" spans="1:17" ht="16.5" x14ac:dyDescent="0.45">
      <c r="A7" s="1"/>
      <c r="B7" s="1" t="s">
        <v>68</v>
      </c>
      <c r="C7" s="94">
        <v>0.98669899999999999</v>
      </c>
      <c r="D7" s="94">
        <v>1.4868669999999999</v>
      </c>
      <c r="E7" s="94">
        <v>1.6054409999999999</v>
      </c>
      <c r="F7" s="94">
        <v>1.8182529999999999</v>
      </c>
      <c r="G7" s="94">
        <v>1.237188</v>
      </c>
      <c r="H7" s="94">
        <v>1.3652789999999999</v>
      </c>
      <c r="I7" s="94">
        <v>1.143194</v>
      </c>
      <c r="J7" s="94">
        <v>1.3004549999999999</v>
      </c>
      <c r="K7" s="94">
        <v>1.01013</v>
      </c>
      <c r="L7" s="94">
        <v>2.5328379999999999</v>
      </c>
      <c r="M7" s="94">
        <v>3.157429</v>
      </c>
      <c r="N7" s="94">
        <v>2.434123</v>
      </c>
      <c r="O7" s="94">
        <v>1.582624</v>
      </c>
      <c r="P7" s="94">
        <v>1.1651</v>
      </c>
      <c r="Q7" s="94">
        <v>1.47502</v>
      </c>
    </row>
    <row r="8" spans="1:17" ht="16.5" x14ac:dyDescent="0.45">
      <c r="A8" s="1"/>
      <c r="B8" s="1" t="s">
        <v>69</v>
      </c>
      <c r="C8" s="94">
        <v>1.7014739999999999</v>
      </c>
      <c r="D8" s="94">
        <v>2.1723119999999998</v>
      </c>
      <c r="E8" s="94">
        <v>2.3420230000000002</v>
      </c>
      <c r="F8" s="94">
        <v>2.5363560000000001</v>
      </c>
      <c r="G8" s="94">
        <v>2.2464689999999998</v>
      </c>
      <c r="H8" s="94">
        <v>2.457986</v>
      </c>
      <c r="I8" s="94">
        <v>2.3065190000000002</v>
      </c>
      <c r="J8" s="94">
        <v>2.494707</v>
      </c>
      <c r="K8" s="94">
        <v>2.327124</v>
      </c>
      <c r="L8" s="94">
        <v>4.0280950000000004</v>
      </c>
      <c r="M8" s="94">
        <v>4.8276700000000003</v>
      </c>
      <c r="N8" s="94">
        <v>4.1740320000000004</v>
      </c>
      <c r="O8" s="94">
        <v>3.4877050000000001</v>
      </c>
      <c r="P8" s="94">
        <v>2.9399700000000002</v>
      </c>
      <c r="Q8" s="94">
        <v>3.0514969999999999</v>
      </c>
    </row>
    <row r="9" spans="1:17" ht="16.5" x14ac:dyDescent="0.45">
      <c r="A9" s="1"/>
      <c r="B9" s="1" t="s">
        <v>95</v>
      </c>
      <c r="C9" s="94">
        <v>2.623691</v>
      </c>
      <c r="D9" s="94">
        <v>3.118093</v>
      </c>
      <c r="E9" s="94">
        <v>3.3534980000000001</v>
      </c>
      <c r="F9" s="94">
        <v>3.6274510000000002</v>
      </c>
      <c r="G9" s="94">
        <v>3.2803749999999998</v>
      </c>
      <c r="H9" s="94">
        <v>3.465125</v>
      </c>
      <c r="I9" s="94">
        <v>3.2911489999999999</v>
      </c>
      <c r="J9" s="94">
        <v>3.608393</v>
      </c>
      <c r="K9" s="94">
        <v>3.421087</v>
      </c>
      <c r="L9" s="94">
        <v>5.321078</v>
      </c>
      <c r="M9" s="94">
        <v>6.0635269999999997</v>
      </c>
      <c r="N9" s="94">
        <v>5.8354759999999999</v>
      </c>
      <c r="O9" s="94">
        <v>4.7933919999999999</v>
      </c>
      <c r="P9" s="94">
        <v>4.7576200000000002</v>
      </c>
      <c r="Q9" s="94">
        <v>4.5620370000000001</v>
      </c>
    </row>
    <row r="10" spans="1:17" x14ac:dyDescent="0.4"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7" ht="18" x14ac:dyDescent="0.5">
      <c r="B11" s="22" t="s">
        <v>8</v>
      </c>
    </row>
    <row r="14" spans="1:17" x14ac:dyDescent="0.4">
      <c r="M14" s="10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41B8-AB7E-403C-B731-3CCC808C5442}">
  <dimension ref="A1:J41"/>
  <sheetViews>
    <sheetView zoomScale="85" zoomScaleNormal="85" workbookViewId="0">
      <selection activeCell="E27" sqref="E27"/>
    </sheetView>
  </sheetViews>
  <sheetFormatPr defaultColWidth="11.453125" defaultRowHeight="14.5" x14ac:dyDescent="0.4"/>
  <cols>
    <col min="1" max="1" width="11.453125" style="74"/>
    <col min="2" max="2" width="85.453125" style="74" customWidth="1"/>
    <col min="3" max="4" width="13.54296875" style="74" bestFit="1" customWidth="1"/>
    <col min="5" max="5" width="47" style="74" bestFit="1" customWidth="1"/>
    <col min="6" max="8" width="12.81640625" style="74" bestFit="1" customWidth="1"/>
    <col min="9" max="9" width="11.54296875" style="74" bestFit="1" customWidth="1"/>
    <col min="10" max="16384" width="11.453125" style="74"/>
  </cols>
  <sheetData>
    <row r="1" spans="1:10" ht="20.5" x14ac:dyDescent="0.55000000000000004">
      <c r="A1" s="33" t="s">
        <v>21</v>
      </c>
      <c r="B1" s="34" t="s">
        <v>103</v>
      </c>
      <c r="C1" s="33"/>
    </row>
    <row r="2" spans="1:10" ht="20.5" x14ac:dyDescent="0.55000000000000004">
      <c r="A2" s="33" t="s">
        <v>2</v>
      </c>
      <c r="B2" s="34" t="s">
        <v>3</v>
      </c>
      <c r="C2" s="33"/>
    </row>
    <row r="4" spans="1:10" ht="18" x14ac:dyDescent="0.5">
      <c r="B4" s="22" t="s">
        <v>4</v>
      </c>
    </row>
    <row r="6" spans="1:10" x14ac:dyDescent="0.4">
      <c r="B6" s="35" t="s">
        <v>22</v>
      </c>
      <c r="C6" s="35" t="s">
        <v>79</v>
      </c>
      <c r="D6" s="35" t="s">
        <v>116</v>
      </c>
      <c r="E6" s="35" t="s">
        <v>80</v>
      </c>
      <c r="G6" s="59">
        <v>2020</v>
      </c>
      <c r="H6" s="59">
        <v>2021</v>
      </c>
      <c r="I6" s="79" t="s">
        <v>49</v>
      </c>
      <c r="J6" s="79"/>
    </row>
    <row r="7" spans="1:10" ht="16.5" x14ac:dyDescent="0.45">
      <c r="B7" s="74" t="s">
        <v>81</v>
      </c>
      <c r="C7" s="80">
        <v>33.016786442669407</v>
      </c>
      <c r="D7" s="80">
        <v>32.332486562471978</v>
      </c>
      <c r="E7" s="80">
        <v>-6.7990880967304932</v>
      </c>
      <c r="G7" s="81">
        <v>3542968</v>
      </c>
      <c r="H7" s="81">
        <v>5564524</v>
      </c>
      <c r="I7" s="82">
        <f>+((H7-G7)/G7)*100</f>
        <v>57.058263015641117</v>
      </c>
      <c r="J7" s="79"/>
    </row>
    <row r="8" spans="1:10" ht="16.5" x14ac:dyDescent="0.45">
      <c r="B8" s="74" t="s">
        <v>84</v>
      </c>
      <c r="C8" s="80">
        <v>12.576751494557509</v>
      </c>
      <c r="D8" s="80">
        <v>16.57172004523418</v>
      </c>
      <c r="E8" s="80">
        <v>25.40503240425112</v>
      </c>
      <c r="G8" s="79">
        <v>1203004</v>
      </c>
      <c r="H8" s="79">
        <v>1717226</v>
      </c>
      <c r="J8" s="79"/>
    </row>
    <row r="9" spans="1:10" ht="16.5" x14ac:dyDescent="0.45">
      <c r="B9" s="74" t="s">
        <v>83</v>
      </c>
      <c r="C9" s="80">
        <v>13.52042561926919</v>
      </c>
      <c r="D9" s="80">
        <v>14.319984691049189</v>
      </c>
      <c r="E9" s="80">
        <v>0.80174421026806586</v>
      </c>
      <c r="G9" s="79">
        <v>1168344</v>
      </c>
      <c r="H9" s="79">
        <v>1292466</v>
      </c>
      <c r="I9" s="82"/>
      <c r="J9" s="79"/>
    </row>
    <row r="10" spans="1:10" ht="16.5" x14ac:dyDescent="0.45">
      <c r="B10" s="74" t="s">
        <v>82</v>
      </c>
      <c r="C10" s="80">
        <v>16.0386006402147</v>
      </c>
      <c r="D10" s="80">
        <v>14.03217466232738</v>
      </c>
      <c r="E10" s="80">
        <v>-16.732722592427351</v>
      </c>
      <c r="G10" s="79">
        <v>886097</v>
      </c>
      <c r="H10" s="79">
        <v>1125925</v>
      </c>
      <c r="I10" s="82">
        <f t="shared" ref="I10:I15" si="0">+((H10-G10)/G10)*100</f>
        <v>27.065659854395175</v>
      </c>
      <c r="J10" s="79"/>
    </row>
    <row r="11" spans="1:10" ht="16.5" x14ac:dyDescent="0.45">
      <c r="B11" s="74" t="s">
        <v>85</v>
      </c>
      <c r="C11" s="80">
        <v>11.37301101182628</v>
      </c>
      <c r="D11" s="80">
        <v>12.525851938509049</v>
      </c>
      <c r="E11" s="80">
        <v>4.8208484590564478</v>
      </c>
      <c r="G11" s="79">
        <v>948510</v>
      </c>
      <c r="H11" s="79">
        <v>1060865</v>
      </c>
      <c r="I11" s="82">
        <f t="shared" si="0"/>
        <v>11.845420712485899</v>
      </c>
      <c r="J11" s="79"/>
    </row>
    <row r="12" spans="1:10" ht="16.5" x14ac:dyDescent="0.45">
      <c r="B12" s="74" t="s">
        <v>86</v>
      </c>
      <c r="C12" s="80">
        <v>6.46694449358617</v>
      </c>
      <c r="D12" s="80">
        <v>4.0447501850598746</v>
      </c>
      <c r="E12" s="80">
        <v>-40.47376333124722</v>
      </c>
      <c r="G12" s="79">
        <v>485495</v>
      </c>
      <c r="H12" s="79">
        <v>619935</v>
      </c>
      <c r="I12" s="82">
        <f t="shared" si="0"/>
        <v>27.6913253483558</v>
      </c>
      <c r="J12" s="79"/>
    </row>
    <row r="13" spans="1:10" ht="16.5" x14ac:dyDescent="0.45">
      <c r="B13" s="74" t="s">
        <v>87</v>
      </c>
      <c r="C13" s="80">
        <v>2.656553021326026</v>
      </c>
      <c r="D13" s="80">
        <v>3.3744355865592501</v>
      </c>
      <c r="E13" s="80">
        <v>20.892263956839621</v>
      </c>
      <c r="G13" s="79">
        <v>303769</v>
      </c>
      <c r="H13" s="79">
        <v>377720</v>
      </c>
      <c r="I13" s="82">
        <f t="shared" si="0"/>
        <v>24.344485447823843</v>
      </c>
      <c r="J13" s="79"/>
    </row>
    <row r="14" spans="1:10" ht="16.5" x14ac:dyDescent="0.45">
      <c r="B14" s="74" t="s">
        <v>89</v>
      </c>
      <c r="C14" s="80">
        <v>2.9784336436494239</v>
      </c>
      <c r="D14" s="80">
        <v>2.359340794474047</v>
      </c>
      <c r="E14" s="80">
        <v>-24.60915611341477</v>
      </c>
      <c r="G14" s="79">
        <v>144895</v>
      </c>
      <c r="H14" s="79">
        <v>161802</v>
      </c>
      <c r="I14" s="82">
        <f t="shared" si="0"/>
        <v>11.668449566927777</v>
      </c>
      <c r="J14" s="79"/>
    </row>
    <row r="15" spans="1:10" ht="16.5" x14ac:dyDescent="0.45">
      <c r="B15" s="74" t="s">
        <v>88</v>
      </c>
      <c r="C15" s="80">
        <v>1.372493632901294</v>
      </c>
      <c r="D15" s="80">
        <v>0.43925553431504388</v>
      </c>
      <c r="E15" s="80">
        <v>-69.540500691604976</v>
      </c>
      <c r="G15" s="79">
        <v>54230</v>
      </c>
      <c r="H15" s="79">
        <v>-64971</v>
      </c>
      <c r="I15" s="82">
        <f t="shared" si="0"/>
        <v>-219.80638023234374</v>
      </c>
      <c r="J15" s="79"/>
    </row>
    <row r="16" spans="1:10" x14ac:dyDescent="0.4">
      <c r="G16" s="79"/>
      <c r="H16" s="79"/>
      <c r="I16" s="79"/>
      <c r="J16" s="79"/>
    </row>
    <row r="17" spans="2:10" ht="18" x14ac:dyDescent="0.5">
      <c r="B17" s="22" t="s">
        <v>8</v>
      </c>
      <c r="G17" s="79"/>
      <c r="H17" s="79"/>
      <c r="I17" s="79"/>
      <c r="J17" s="79"/>
    </row>
    <row r="18" spans="2:10" x14ac:dyDescent="0.4">
      <c r="G18" s="79"/>
      <c r="H18" s="79"/>
      <c r="I18" s="79"/>
      <c r="J18" s="79"/>
    </row>
    <row r="19" spans="2:10" ht="16.5" x14ac:dyDescent="0.45">
      <c r="E19" s="79"/>
      <c r="F19" s="83">
        <v>90488</v>
      </c>
      <c r="G19" s="83">
        <v>79914</v>
      </c>
      <c r="H19" s="83">
        <v>81888</v>
      </c>
      <c r="I19" s="79"/>
      <c r="J19" s="79"/>
    </row>
    <row r="20" spans="2:10" ht="16.5" x14ac:dyDescent="0.45">
      <c r="E20" s="79"/>
      <c r="F20" s="83">
        <v>3298072</v>
      </c>
      <c r="G20" s="83">
        <v>5774317</v>
      </c>
      <c r="H20" s="83">
        <v>5461240</v>
      </c>
      <c r="I20" s="79"/>
      <c r="J20" s="79"/>
    </row>
    <row r="21" spans="2:10" x14ac:dyDescent="0.4">
      <c r="E21" s="79"/>
      <c r="F21" s="79"/>
      <c r="G21" s="79"/>
      <c r="H21" s="79"/>
      <c r="I21" s="79"/>
      <c r="J21" s="79"/>
    </row>
    <row r="22" spans="2:10" x14ac:dyDescent="0.4">
      <c r="E22" s="79"/>
      <c r="F22" s="79"/>
      <c r="G22" s="79"/>
      <c r="H22" s="79"/>
      <c r="I22" s="79"/>
      <c r="J22" s="79"/>
    </row>
    <row r="25" spans="2:10" x14ac:dyDescent="0.4">
      <c r="D25" s="75"/>
      <c r="E25" s="75"/>
    </row>
    <row r="26" spans="2:10" x14ac:dyDescent="0.4">
      <c r="D26" s="75"/>
      <c r="E26" s="75"/>
    </row>
    <row r="27" spans="2:10" x14ac:dyDescent="0.4">
      <c r="D27" s="75"/>
      <c r="E27" s="75"/>
    </row>
    <row r="28" spans="2:10" x14ac:dyDescent="0.4">
      <c r="D28" s="75"/>
      <c r="E28" s="75"/>
    </row>
    <row r="29" spans="2:10" x14ac:dyDescent="0.4">
      <c r="D29" s="75"/>
      <c r="E29" s="75"/>
    </row>
    <row r="30" spans="2:10" x14ac:dyDescent="0.4">
      <c r="D30" s="75"/>
      <c r="E30" s="75"/>
    </row>
    <row r="31" spans="2:10" x14ac:dyDescent="0.4">
      <c r="D31" s="75"/>
      <c r="E31" s="75"/>
    </row>
    <row r="32" spans="2:10" x14ac:dyDescent="0.4">
      <c r="D32" s="75"/>
      <c r="E32" s="75"/>
    </row>
    <row r="33" spans="4:6" x14ac:dyDescent="0.4">
      <c r="D33" s="75"/>
      <c r="E33" s="75"/>
    </row>
    <row r="34" spans="4:6" x14ac:dyDescent="0.4">
      <c r="D34" s="75"/>
      <c r="E34" s="75"/>
    </row>
    <row r="35" spans="4:6" x14ac:dyDescent="0.4">
      <c r="D35" s="75"/>
      <c r="E35" s="75"/>
    </row>
    <row r="40" spans="4:6" ht="16.5" x14ac:dyDescent="0.45">
      <c r="D40" s="1"/>
      <c r="E40" s="1"/>
      <c r="F40" s="16"/>
    </row>
    <row r="41" spans="4:6" ht="16.5" x14ac:dyDescent="0.45">
      <c r="D41" s="1"/>
      <c r="E41" s="1"/>
      <c r="F41" s="16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CAEC-8C31-40F3-BFC1-B96FB3B7C773}">
  <dimension ref="A1:F42"/>
  <sheetViews>
    <sheetView zoomScale="85" zoomScaleNormal="85" workbookViewId="0">
      <selection activeCell="H14" sqref="H14"/>
    </sheetView>
  </sheetViews>
  <sheetFormatPr defaultColWidth="11.453125" defaultRowHeight="14.5" x14ac:dyDescent="0.4"/>
  <cols>
    <col min="1" max="1" width="11.453125" style="74"/>
    <col min="2" max="2" width="42.1796875" style="74" customWidth="1"/>
    <col min="3" max="4" width="13.54296875" style="74" bestFit="1" customWidth="1"/>
    <col min="5" max="5" width="47" style="74" bestFit="1" customWidth="1"/>
    <col min="6" max="16384" width="11.453125" style="74"/>
  </cols>
  <sheetData>
    <row r="1" spans="1:6" ht="20.5" x14ac:dyDescent="0.55000000000000004">
      <c r="A1" s="33" t="s">
        <v>0</v>
      </c>
      <c r="B1" s="34" t="s">
        <v>104</v>
      </c>
      <c r="C1" s="33"/>
    </row>
    <row r="2" spans="1:6" ht="20.5" x14ac:dyDescent="0.55000000000000004">
      <c r="A2" s="33" t="s">
        <v>2</v>
      </c>
      <c r="B2" s="34" t="s">
        <v>3</v>
      </c>
      <c r="C2" s="33"/>
    </row>
    <row r="4" spans="1:6" ht="18" x14ac:dyDescent="0.5">
      <c r="B4" s="22" t="s">
        <v>4</v>
      </c>
    </row>
    <row r="6" spans="1:6" x14ac:dyDescent="0.4">
      <c r="B6" s="35" t="s">
        <v>22</v>
      </c>
      <c r="C6" s="35" t="s">
        <v>79</v>
      </c>
      <c r="D6" s="35" t="s">
        <v>116</v>
      </c>
      <c r="E6" s="35" t="s">
        <v>80</v>
      </c>
      <c r="F6" s="74" t="s">
        <v>50</v>
      </c>
    </row>
    <row r="7" spans="1:6" ht="16.5" x14ac:dyDescent="0.45">
      <c r="B7" s="74" t="s">
        <v>90</v>
      </c>
      <c r="C7" s="76">
        <v>36.228027353393507</v>
      </c>
      <c r="D7" s="76">
        <v>35.034537201499901</v>
      </c>
      <c r="E7" s="76">
        <v>11.007780973173221</v>
      </c>
    </row>
    <row r="8" spans="1:6" ht="16.5" x14ac:dyDescent="0.45">
      <c r="B8" s="74" t="s">
        <v>91</v>
      </c>
      <c r="C8" s="76">
        <v>14.97468410018363</v>
      </c>
      <c r="D8" s="76">
        <v>28.091613406000619</v>
      </c>
      <c r="E8" s="76">
        <v>115.3380306385118</v>
      </c>
    </row>
    <row r="9" spans="1:6" ht="16.5" x14ac:dyDescent="0.45">
      <c r="B9" s="74" t="s">
        <v>82</v>
      </c>
      <c r="C9" s="76">
        <v>19.27063813354518</v>
      </c>
      <c r="D9" s="76">
        <v>15.02111703177423</v>
      </c>
      <c r="E9" s="76">
        <v>-10.523732988655279</v>
      </c>
    </row>
    <row r="10" spans="1:6" ht="16.5" x14ac:dyDescent="0.45">
      <c r="B10" s="74" t="s">
        <v>81</v>
      </c>
      <c r="C10" s="76">
        <v>8.7983062476866465</v>
      </c>
      <c r="D10" s="76">
        <v>9.2811505315945819</v>
      </c>
      <c r="E10" s="76">
        <v>21.088936600618489</v>
      </c>
    </row>
    <row r="11" spans="1:6" ht="16.5" x14ac:dyDescent="0.45">
      <c r="B11" s="74" t="s">
        <v>86</v>
      </c>
      <c r="C11" s="76">
        <v>10.364334728916219</v>
      </c>
      <c r="D11" s="76">
        <v>7.2033317646106276</v>
      </c>
      <c r="E11" s="76">
        <v>-20.220059094924022</v>
      </c>
    </row>
    <row r="12" spans="1:6" ht="16.5" x14ac:dyDescent="0.45">
      <c r="B12" s="74" t="s">
        <v>85</v>
      </c>
      <c r="C12" s="76">
        <v>9.5329332078942954</v>
      </c>
      <c r="D12" s="76">
        <v>4.4571764003380343</v>
      </c>
      <c r="E12" s="76">
        <v>-46.32957979916155</v>
      </c>
    </row>
    <row r="13" spans="1:6" ht="16.5" x14ac:dyDescent="0.45">
      <c r="B13" s="74" t="s">
        <v>84</v>
      </c>
      <c r="C13" s="76">
        <v>0.51421796047554991</v>
      </c>
      <c r="D13" s="76">
        <v>0.46800564740173978</v>
      </c>
      <c r="E13" s="76">
        <v>4.4733631557543712</v>
      </c>
    </row>
    <row r="14" spans="1:6" ht="18" x14ac:dyDescent="0.5">
      <c r="B14" s="74" t="s">
        <v>87</v>
      </c>
      <c r="C14" s="76">
        <v>0.10228130052927439</v>
      </c>
      <c r="D14" s="76">
        <v>0.44306801678027258</v>
      </c>
      <c r="E14" s="76">
        <v>397.25124943207629</v>
      </c>
      <c r="F14" s="22"/>
    </row>
    <row r="15" spans="1:6" ht="16.5" x14ac:dyDescent="0.45">
      <c r="B15" s="74" t="s">
        <v>92</v>
      </c>
      <c r="C15" s="76">
        <v>0.21457696737570389</v>
      </c>
      <c r="D15" s="76">
        <v>0</v>
      </c>
      <c r="E15" s="76">
        <v>-100</v>
      </c>
    </row>
    <row r="17" spans="2:2" ht="18" x14ac:dyDescent="0.5">
      <c r="B17" s="22" t="s">
        <v>8</v>
      </c>
    </row>
    <row r="41" spans="4:5" ht="16.5" x14ac:dyDescent="0.45">
      <c r="D41" s="1"/>
      <c r="E41" s="16"/>
    </row>
    <row r="42" spans="4:5" ht="16.5" x14ac:dyDescent="0.45">
      <c r="D42" s="1"/>
      <c r="E42" s="16"/>
    </row>
  </sheetData>
  <sortState xmlns:xlrd2="http://schemas.microsoft.com/office/spreadsheetml/2017/richdata2" ref="B6:D15">
    <sortCondition descending="1" ref="D7:D15"/>
  </sortState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C005-BA17-4FB1-A616-567A777B739E}">
  <dimension ref="A1:J45"/>
  <sheetViews>
    <sheetView topLeftCell="A4" zoomScale="80" zoomScaleNormal="80" workbookViewId="0">
      <selection activeCell="E25" sqref="E25"/>
    </sheetView>
  </sheetViews>
  <sheetFormatPr defaultColWidth="11.453125" defaultRowHeight="14.5" x14ac:dyDescent="0.4"/>
  <cols>
    <col min="1" max="1" width="11.453125" style="74"/>
    <col min="2" max="2" width="86.54296875" style="74" customWidth="1"/>
    <col min="3" max="3" width="14.26953125" style="74" customWidth="1"/>
    <col min="4" max="4" width="16.81640625" style="74" customWidth="1"/>
    <col min="5" max="5" width="47.26953125" style="74" customWidth="1"/>
    <col min="6" max="16384" width="11.453125" style="74"/>
  </cols>
  <sheetData>
    <row r="1" spans="1:10" ht="20.5" x14ac:dyDescent="0.55000000000000004">
      <c r="A1" s="33" t="s">
        <v>0</v>
      </c>
      <c r="B1" s="34" t="s">
        <v>105</v>
      </c>
      <c r="C1" s="33"/>
    </row>
    <row r="2" spans="1:10" ht="20.5" x14ac:dyDescent="0.55000000000000004">
      <c r="A2" s="33" t="s">
        <v>2</v>
      </c>
      <c r="B2" s="34" t="s">
        <v>3</v>
      </c>
      <c r="C2" s="33"/>
    </row>
    <row r="4" spans="1:10" ht="18" x14ac:dyDescent="0.5">
      <c r="B4" s="22" t="s">
        <v>4</v>
      </c>
    </row>
    <row r="6" spans="1:10" ht="18" x14ac:dyDescent="0.5">
      <c r="F6" s="79"/>
      <c r="G6" s="84"/>
      <c r="H6" s="79"/>
      <c r="I6" s="79"/>
      <c r="J6" s="79"/>
    </row>
    <row r="7" spans="1:10" x14ac:dyDescent="0.4">
      <c r="B7" s="85" t="s">
        <v>22</v>
      </c>
      <c r="C7" s="85" t="s">
        <v>79</v>
      </c>
      <c r="D7" s="85" t="s">
        <v>116</v>
      </c>
      <c r="E7" s="85" t="s">
        <v>80</v>
      </c>
      <c r="F7" s="79" t="s">
        <v>50</v>
      </c>
      <c r="G7" s="79">
        <v>2020</v>
      </c>
      <c r="H7" s="79">
        <v>2021</v>
      </c>
      <c r="I7" s="79"/>
      <c r="J7" s="79"/>
    </row>
    <row r="8" spans="1:10" x14ac:dyDescent="0.4">
      <c r="B8" s="108" t="s">
        <v>97</v>
      </c>
      <c r="C8" s="109">
        <v>20.57647013398201</v>
      </c>
      <c r="D8" s="109">
        <v>37.708318586360249</v>
      </c>
      <c r="E8" s="109">
        <v>181.32437264936189</v>
      </c>
      <c r="F8" s="79"/>
      <c r="G8" s="79">
        <v>826745</v>
      </c>
      <c r="H8" s="79">
        <v>1047635</v>
      </c>
      <c r="I8" s="79">
        <f>+(H8-G8)/G8</f>
        <v>0.26718032767056349</v>
      </c>
      <c r="J8" s="79"/>
    </row>
    <row r="9" spans="1:10" x14ac:dyDescent="0.4">
      <c r="B9" s="108" t="s">
        <v>96</v>
      </c>
      <c r="C9" s="109">
        <v>17.849006856304431</v>
      </c>
      <c r="D9" s="109">
        <v>15.18689699851638</v>
      </c>
      <c r="E9" s="109">
        <v>30.6159028400136</v>
      </c>
      <c r="F9" s="79"/>
      <c r="G9" s="79">
        <v>822968</v>
      </c>
      <c r="H9" s="79">
        <v>870813</v>
      </c>
      <c r="I9" s="79">
        <f t="shared" ref="I9:I16" si="0">+(H9-G9)/G9</f>
        <v>5.8137132914037971E-2</v>
      </c>
      <c r="J9" s="79"/>
    </row>
    <row r="10" spans="1:10" x14ac:dyDescent="0.4">
      <c r="B10" s="108" t="s">
        <v>84</v>
      </c>
      <c r="C10" s="109">
        <v>8.2808492330095476</v>
      </c>
      <c r="D10" s="109">
        <v>13.766336801581859</v>
      </c>
      <c r="E10" s="109">
        <v>155.20229673740721</v>
      </c>
      <c r="F10" s="79"/>
      <c r="G10" s="79">
        <v>323827</v>
      </c>
      <c r="H10" s="79">
        <v>296505</v>
      </c>
      <c r="I10" s="79">
        <f>+(H10-G10)/G10</f>
        <v>-8.4372211088019219E-2</v>
      </c>
      <c r="J10" s="79"/>
    </row>
    <row r="11" spans="1:10" x14ac:dyDescent="0.4">
      <c r="B11" s="108" t="s">
        <v>93</v>
      </c>
      <c r="C11" s="109">
        <v>17.16475539596123</v>
      </c>
      <c r="D11" s="109">
        <v>11.87388544323742</v>
      </c>
      <c r="E11" s="109">
        <v>6.1931005671867219</v>
      </c>
      <c r="F11" s="79"/>
      <c r="G11" s="79">
        <v>789347</v>
      </c>
      <c r="H11" s="79">
        <v>667457</v>
      </c>
      <c r="I11" s="79">
        <f t="shared" si="0"/>
        <v>-0.15441877906674759</v>
      </c>
      <c r="J11" s="79"/>
    </row>
    <row r="12" spans="1:10" x14ac:dyDescent="0.4">
      <c r="B12" s="108" t="s">
        <v>98</v>
      </c>
      <c r="C12" s="109">
        <v>8.8404957720375315</v>
      </c>
      <c r="D12" s="109">
        <v>7.8668528887478768</v>
      </c>
      <c r="E12" s="109">
        <v>36.604647099930119</v>
      </c>
      <c r="F12" s="43"/>
      <c r="G12" s="79">
        <v>247076</v>
      </c>
      <c r="H12" s="79">
        <v>515030</v>
      </c>
      <c r="I12" s="79">
        <f>+(H12-G12)/G12</f>
        <v>1.0845003156923376</v>
      </c>
      <c r="J12" s="79"/>
    </row>
    <row r="13" spans="1:10" x14ac:dyDescent="0.4">
      <c r="B13" s="108" t="s">
        <v>81</v>
      </c>
      <c r="C13" s="109">
        <v>14.117092220880011</v>
      </c>
      <c r="D13" s="109">
        <v>7.1762094703773576</v>
      </c>
      <c r="E13" s="109">
        <v>-21.964732957453709</v>
      </c>
      <c r="F13" s="79"/>
      <c r="G13" s="79">
        <v>486573</v>
      </c>
      <c r="H13" s="79">
        <v>662381</v>
      </c>
      <c r="I13" s="79">
        <f t="shared" si="0"/>
        <v>0.36131885657445029</v>
      </c>
      <c r="J13" s="79"/>
    </row>
    <row r="14" spans="1:10" x14ac:dyDescent="0.4">
      <c r="B14" s="108" t="s">
        <v>85</v>
      </c>
      <c r="C14" s="109">
        <v>6.600696110715802</v>
      </c>
      <c r="D14" s="109">
        <v>2.8479474189712959</v>
      </c>
      <c r="E14" s="109">
        <v>-33.765647719485912</v>
      </c>
      <c r="F14" s="79"/>
      <c r="G14" s="79">
        <v>183075</v>
      </c>
      <c r="H14" s="79">
        <v>274801</v>
      </c>
      <c r="I14" s="79">
        <f t="shared" si="0"/>
        <v>0.50102963266420864</v>
      </c>
      <c r="J14" s="79"/>
    </row>
    <row r="15" spans="1:10" x14ac:dyDescent="0.4">
      <c r="B15" s="108" t="s">
        <v>92</v>
      </c>
      <c r="C15" s="109">
        <v>6.3876156277407299</v>
      </c>
      <c r="D15" s="109">
        <v>3.5735523922075609</v>
      </c>
      <c r="E15" s="109">
        <v>-14.11794167681321</v>
      </c>
      <c r="F15" s="79"/>
      <c r="G15" s="79">
        <v>242037</v>
      </c>
      <c r="H15" s="79">
        <v>172877</v>
      </c>
      <c r="I15" s="79">
        <f t="shared" si="0"/>
        <v>-0.28574143622669262</v>
      </c>
      <c r="J15" s="79"/>
    </row>
    <row r="16" spans="1:10" x14ac:dyDescent="0.4">
      <c r="B16" s="108" t="s">
        <v>87</v>
      </c>
      <c r="C16" s="109">
        <v>0.18301864936870149</v>
      </c>
      <c r="D16" s="109">
        <v>0</v>
      </c>
      <c r="E16" s="109">
        <v>-100</v>
      </c>
      <c r="F16" s="79"/>
      <c r="G16" s="79">
        <v>9771</v>
      </c>
      <c r="H16" s="79">
        <v>7358</v>
      </c>
      <c r="I16" s="79">
        <f t="shared" si="0"/>
        <v>-0.24695527581619076</v>
      </c>
      <c r="J16" s="79"/>
    </row>
    <row r="17" spans="2:10" x14ac:dyDescent="0.4">
      <c r="F17" s="79"/>
      <c r="G17" s="79"/>
      <c r="H17" s="79"/>
      <c r="I17" s="79"/>
      <c r="J17" s="79"/>
    </row>
    <row r="18" spans="2:10" ht="18" x14ac:dyDescent="0.5">
      <c r="B18" s="22" t="s">
        <v>8</v>
      </c>
      <c r="F18" s="79"/>
      <c r="G18" s="79"/>
      <c r="H18" s="79"/>
      <c r="I18" s="79"/>
      <c r="J18" s="79"/>
    </row>
    <row r="19" spans="2:10" x14ac:dyDescent="0.4">
      <c r="F19" s="79"/>
      <c r="G19" s="79"/>
      <c r="H19" s="79"/>
      <c r="I19" s="79"/>
      <c r="J19" s="79"/>
    </row>
    <row r="20" spans="2:10" x14ac:dyDescent="0.4">
      <c r="F20" s="79"/>
      <c r="G20" s="79"/>
      <c r="H20" s="79"/>
      <c r="I20" s="79"/>
      <c r="J20" s="79"/>
    </row>
    <row r="21" spans="2:10" x14ac:dyDescent="0.4">
      <c r="F21" s="79"/>
      <c r="G21" s="79"/>
      <c r="H21" s="79"/>
      <c r="I21" s="79"/>
      <c r="J21" s="79"/>
    </row>
    <row r="22" spans="2:10" x14ac:dyDescent="0.4">
      <c r="F22" s="79"/>
      <c r="G22" s="79"/>
      <c r="H22" s="79"/>
      <c r="I22" s="79"/>
      <c r="J22" s="79"/>
    </row>
    <row r="23" spans="2:10" x14ac:dyDescent="0.4">
      <c r="F23" s="79"/>
      <c r="G23" s="79"/>
      <c r="H23" s="79"/>
      <c r="I23" s="79"/>
      <c r="J23" s="79"/>
    </row>
    <row r="24" spans="2:10" x14ac:dyDescent="0.4">
      <c r="F24" s="79"/>
      <c r="G24" s="79"/>
      <c r="H24" s="79"/>
      <c r="I24" s="79"/>
      <c r="J24" s="79"/>
    </row>
    <row r="25" spans="2:10" x14ac:dyDescent="0.4">
      <c r="F25" s="79"/>
      <c r="G25" s="79"/>
      <c r="H25" s="79"/>
      <c r="I25" s="79"/>
      <c r="J25" s="79"/>
    </row>
    <row r="26" spans="2:10" x14ac:dyDescent="0.4">
      <c r="F26" s="79"/>
      <c r="G26" s="79"/>
      <c r="H26" s="79"/>
      <c r="I26" s="79"/>
      <c r="J26" s="79"/>
    </row>
    <row r="27" spans="2:10" x14ac:dyDescent="0.4">
      <c r="F27" s="79"/>
      <c r="G27" s="79"/>
      <c r="H27" s="79"/>
      <c r="I27" s="79"/>
      <c r="J27" s="79"/>
    </row>
    <row r="28" spans="2:10" x14ac:dyDescent="0.4">
      <c r="F28" s="79"/>
      <c r="G28" s="79"/>
      <c r="H28" s="79"/>
      <c r="I28" s="79"/>
      <c r="J28" s="79"/>
    </row>
    <row r="44" spans="4:5" ht="16.5" x14ac:dyDescent="0.45">
      <c r="D44" s="1"/>
      <c r="E44" s="16"/>
    </row>
    <row r="45" spans="4:5" ht="16.5" x14ac:dyDescent="0.45">
      <c r="D45" s="1"/>
      <c r="E45" s="16"/>
    </row>
  </sheetData>
  <sortState xmlns:xlrd2="http://schemas.microsoft.com/office/spreadsheetml/2017/richdata2" ref="B7:D16">
    <sortCondition descending="1" ref="D8:D16"/>
  </sortState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>Thea Birkeland Kloster</DisplayName>
        <AccountId>36</AccountId>
        <AccountType/>
      </UserInfo>
      <UserInfo>
        <DisplayName>Eirik Sundstøl Bjørkheim</DisplayName>
        <AccountId>94</AccountId>
        <AccountType/>
      </UserInfo>
      <UserInfo>
        <DisplayName>Marius Urdal-Makilla</DisplayName>
        <AccountId>26</AccountId>
        <AccountType/>
      </UserInfo>
      <UserInfo>
        <DisplayName>Harald Wieslander</DisplayName>
        <AccountId>145</AccountId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61B77-3137-4D10-A2EF-363802510CFD}">
  <ds:schemaRefs>
    <ds:schemaRef ds:uri="http://www.w3.org/XML/1998/namespace"/>
    <ds:schemaRef ds:uri="http://schemas.microsoft.com/office/infopath/2007/PartnerControls"/>
    <ds:schemaRef ds:uri="d75f0fcd-6e67-4f78-a319-55a18acbdd5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13a737a5-652a-4f06-bae2-eff4ea091b65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6E79CB-B9AD-45DD-9D2E-6E4F3A95C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C6A78-72A8-4FB2-A7EB-74C069B39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2.1</vt:lpstr>
      <vt:lpstr>2.2</vt:lpstr>
      <vt:lpstr>2.3</vt:lpstr>
      <vt:lpstr>2.4</vt:lpstr>
      <vt:lpstr>Tabell 2.1</vt:lpstr>
      <vt:lpstr>2.5</vt:lpstr>
      <vt:lpstr>2.6</vt:lpstr>
      <vt:lpstr>2.7</vt:lpstr>
      <vt:lpstr>2.8</vt:lpstr>
      <vt:lpstr>2.9</vt:lpstr>
      <vt:lpstr>3.1</vt:lpstr>
      <vt:lpstr>3.2</vt:lpstr>
      <vt:lpstr>3.3</vt:lpstr>
      <vt:lpstr>Tabell 3.1</vt:lpstr>
      <vt:lpstr>3.4</vt:lpstr>
      <vt:lpstr>3.5</vt:lpstr>
      <vt:lpstr>3.6</vt:lpstr>
      <vt:lpstr>3.7</vt:lpstr>
      <vt:lpstr>Tabell 3.2</vt:lpstr>
      <vt:lpstr>3.8</vt:lpstr>
      <vt:lpstr>3.9</vt:lpstr>
      <vt:lpstr>3.10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Ulekleiv</dc:creator>
  <cp:keywords/>
  <dc:description/>
  <cp:lastModifiedBy>Børge Ulekleiv</cp:lastModifiedBy>
  <cp:revision/>
  <dcterms:created xsi:type="dcterms:W3CDTF">2021-02-05T13:06:45Z</dcterms:created>
  <dcterms:modified xsi:type="dcterms:W3CDTF">2023-10-25T08:03:17Z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